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dmin\Desktop\FINANCIJSKI IZVJEŠTAJ\01.01.-31.03.2026\"/>
    </mc:Choice>
  </mc:AlternateContent>
  <xr:revisionPtr revIDLastSave="0" documentId="8_{4C683AF3-3727-46F6-ADAE-48462EEB9B10}" xr6:coauthVersionLast="47" xr6:coauthVersionMax="47" xr10:uidLastSave="{00000000-0000-0000-0000-000000000000}"/>
  <bookViews>
    <workbookView xWindow="-120" yWindow="-120" windowWidth="29040" windowHeight="158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H416" i="68" s="1"/>
  <c r="J416" i="68" s="1"/>
  <c r="I415" i="68"/>
  <c r="H415" i="68"/>
  <c r="J415" i="68" s="1"/>
  <c r="G415" i="68"/>
  <c r="F415" i="68"/>
  <c r="E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D411" i="68"/>
  <c r="H411" i="68" s="1"/>
  <c r="J411" i="68" s="1"/>
  <c r="I410" i="68"/>
  <c r="H410" i="68"/>
  <c r="J410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D406" i="68"/>
  <c r="H406" i="68" s="1"/>
  <c r="J406" i="68" s="1"/>
  <c r="I405" i="68"/>
  <c r="H405" i="68"/>
  <c r="J405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D396" i="68"/>
  <c r="H396" i="68" s="1"/>
  <c r="J396" i="68" s="1"/>
  <c r="I395" i="68"/>
  <c r="H395" i="68"/>
  <c r="J395" i="68" s="1"/>
  <c r="G395" i="68"/>
  <c r="F395" i="68"/>
  <c r="E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D386" i="68"/>
  <c r="H386" i="68" s="1"/>
  <c r="J386" i="68" s="1"/>
  <c r="I385" i="68"/>
  <c r="H385" i="68"/>
  <c r="J385" i="68" s="1"/>
  <c r="G385" i="68"/>
  <c r="F385" i="68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D375" i="68"/>
  <c r="H375" i="68" s="1"/>
  <c r="J375" i="68" s="1"/>
  <c r="I374" i="68"/>
  <c r="H374" i="68"/>
  <c r="J374" i="68" s="1"/>
  <c r="G374" i="68"/>
  <c r="F374" i="68"/>
  <c r="E374" i="68"/>
  <c r="D374" i="68"/>
  <c r="G373" i="68"/>
  <c r="F373" i="68"/>
  <c r="E373" i="68"/>
  <c r="I373" i="68" s="1"/>
  <c r="D373" i="68"/>
  <c r="H373" i="68" s="1"/>
  <c r="J373" i="68" s="1"/>
  <c r="I372" i="68"/>
  <c r="H372" i="68"/>
  <c r="J372" i="68" s="1"/>
  <c r="G372" i="68"/>
  <c r="F372" i="68"/>
  <c r="E372" i="68"/>
  <c r="D372" i="68"/>
  <c r="G371" i="68"/>
  <c r="F371" i="68"/>
  <c r="E371" i="68"/>
  <c r="I371" i="68" s="1"/>
  <c r="D371" i="68"/>
  <c r="H371" i="68" s="1"/>
  <c r="J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D368" i="68"/>
  <c r="H368" i="68" s="1"/>
  <c r="J368" i="68" s="1"/>
  <c r="I367" i="68"/>
  <c r="H367" i="68"/>
  <c r="J367" i="68" s="1"/>
  <c r="G367" i="68"/>
  <c r="F367" i="68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D358" i="68"/>
  <c r="H358" i="68" s="1"/>
  <c r="J358" i="68" s="1"/>
  <c r="I357" i="68"/>
  <c r="H357" i="68"/>
  <c r="J357" i="68" s="1"/>
  <c r="G357" i="68"/>
  <c r="F357" i="68"/>
  <c r="E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D353" i="68"/>
  <c r="H353" i="68" s="1"/>
  <c r="J353" i="68" s="1"/>
  <c r="I352" i="68"/>
  <c r="H352" i="68"/>
  <c r="J352" i="68" s="1"/>
  <c r="G352" i="68"/>
  <c r="F352" i="68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D348" i="68"/>
  <c r="H348" i="68" s="1"/>
  <c r="J348" i="68" s="1"/>
  <c r="I347" i="68"/>
  <c r="H347" i="68"/>
  <c r="J347" i="68" s="1"/>
  <c r="G347" i="68"/>
  <c r="F347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D339" i="68"/>
  <c r="H339" i="68" s="1"/>
  <c r="J339" i="68" s="1"/>
  <c r="I338" i="68"/>
  <c r="H338" i="68"/>
  <c r="J338" i="68" s="1"/>
  <c r="G338" i="68"/>
  <c r="F338" i="68"/>
  <c r="E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D326" i="68"/>
  <c r="H326" i="68" s="1"/>
  <c r="J326" i="68" s="1"/>
  <c r="I325" i="68"/>
  <c r="H325" i="68"/>
  <c r="J325" i="68" s="1"/>
  <c r="G325" i="68"/>
  <c r="F325" i="68"/>
  <c r="E325" i="68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D321" i="68"/>
  <c r="H321" i="68" s="1"/>
  <c r="J321" i="68" s="1"/>
  <c r="I320" i="68"/>
  <c r="H320" i="68"/>
  <c r="J320" i="68" s="1"/>
  <c r="G320" i="68"/>
  <c r="F320" i="68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D312" i="68"/>
  <c r="H312" i="68" s="1"/>
  <c r="J312" i="68" s="1"/>
  <c r="I311" i="68"/>
  <c r="H311" i="68"/>
  <c r="J311" i="68" s="1"/>
  <c r="G311" i="68"/>
  <c r="F311" i="68"/>
  <c r="E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D307" i="68"/>
  <c r="H307" i="68" s="1"/>
  <c r="J307" i="68" s="1"/>
  <c r="I306" i="68"/>
  <c r="H306" i="68"/>
  <c r="J306" i="68" s="1"/>
  <c r="G306" i="68"/>
  <c r="F306" i="68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D300" i="68"/>
  <c r="H300" i="68" s="1"/>
  <c r="J300" i="68" s="1"/>
  <c r="I299" i="68"/>
  <c r="H299" i="68"/>
  <c r="J299" i="68" s="1"/>
  <c r="G299" i="68"/>
  <c r="F299" i="68"/>
  <c r="E299" i="68"/>
  <c r="D299" i="68"/>
  <c r="G298" i="68"/>
  <c r="F298" i="68"/>
  <c r="E298" i="68"/>
  <c r="I298" i="68" s="1"/>
  <c r="D298" i="68"/>
  <c r="H298" i="68" s="1"/>
  <c r="J298" i="68" s="1"/>
  <c r="I297" i="68"/>
  <c r="H297" i="68"/>
  <c r="J297" i="68" s="1"/>
  <c r="G297" i="68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D294" i="68"/>
  <c r="H294" i="68" s="1"/>
  <c r="J294" i="68" s="1"/>
  <c r="I293" i="68"/>
  <c r="H293" i="68"/>
  <c r="J293" i="68" s="1"/>
  <c r="G293" i="68"/>
  <c r="F293" i="68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D289" i="68"/>
  <c r="H289" i="68" s="1"/>
  <c r="J289" i="68" s="1"/>
  <c r="I288" i="68"/>
  <c r="H288" i="68"/>
  <c r="J288" i="68" s="1"/>
  <c r="G288" i="68"/>
  <c r="F288" i="68"/>
  <c r="E288" i="68"/>
  <c r="D288" i="68"/>
  <c r="I287" i="68"/>
  <c r="H287" i="68"/>
  <c r="J287" i="68" s="1"/>
  <c r="G287" i="68"/>
  <c r="F287" i="68"/>
  <c r="E287" i="68"/>
  <c r="D287" i="68"/>
  <c r="G286" i="68"/>
  <c r="F286" i="68"/>
  <c r="E286" i="68"/>
  <c r="I286" i="68" s="1"/>
  <c r="D286" i="68"/>
  <c r="H286" i="68" s="1"/>
  <c r="J286" i="68" s="1"/>
  <c r="G285" i="68"/>
  <c r="F285" i="68"/>
  <c r="E285" i="68"/>
  <c r="I285" i="68" s="1"/>
  <c r="D285" i="68"/>
  <c r="H285" i="68" s="1"/>
  <c r="J285" i="68" s="1"/>
  <c r="I284" i="68"/>
  <c r="H284" i="68"/>
  <c r="J284" i="68" s="1"/>
  <c r="G284" i="68"/>
  <c r="F284" i="68"/>
  <c r="E284" i="68"/>
  <c r="D284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D282" i="68"/>
  <c r="H282" i="68" s="1"/>
  <c r="J282" i="68" s="1"/>
  <c r="I281" i="68"/>
  <c r="H281" i="68"/>
  <c r="J281" i="68" s="1"/>
  <c r="G281" i="68"/>
  <c r="F281" i="68"/>
  <c r="E281" i="68"/>
  <c r="D281" i="68"/>
  <c r="G280" i="68"/>
  <c r="F280" i="68"/>
  <c r="E280" i="68"/>
  <c r="I280" i="68" s="1"/>
  <c r="D280" i="68"/>
  <c r="H280" i="68" s="1"/>
  <c r="J280" i="68" s="1"/>
  <c r="I279" i="68"/>
  <c r="H279" i="68"/>
  <c r="J279" i="68" s="1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D276" i="68"/>
  <c r="H276" i="68" s="1"/>
  <c r="J276" i="68" s="1"/>
  <c r="I275" i="68"/>
  <c r="H275" i="68"/>
  <c r="J275" i="68" s="1"/>
  <c r="G275" i="68"/>
  <c r="F275" i="68"/>
  <c r="E275" i="68"/>
  <c r="D275" i="68"/>
  <c r="I274" i="68"/>
  <c r="H274" i="68"/>
  <c r="J274" i="68" s="1"/>
  <c r="G274" i="68"/>
  <c r="F274" i="68"/>
  <c r="E274" i="68"/>
  <c r="D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D267" i="68"/>
  <c r="H267" i="68" s="1"/>
  <c r="J267" i="68" s="1"/>
  <c r="I266" i="68"/>
  <c r="H266" i="68"/>
  <c r="J266" i="68" s="1"/>
  <c r="G266" i="68"/>
  <c r="F266" i="68"/>
  <c r="E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D262" i="68"/>
  <c r="H262" i="68" s="1"/>
  <c r="J262" i="68" s="1"/>
  <c r="I261" i="68"/>
  <c r="H261" i="68"/>
  <c r="J261" i="68" s="1"/>
  <c r="G261" i="68"/>
  <c r="F261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D255" i="68"/>
  <c r="H255" i="68" s="1"/>
  <c r="J255" i="68" s="1"/>
  <c r="I254" i="68"/>
  <c r="H254" i="68"/>
  <c r="J254" i="68" s="1"/>
  <c r="G254" i="68"/>
  <c r="F254" i="68"/>
  <c r="E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D250" i="68"/>
  <c r="H250" i="68" s="1"/>
  <c r="J250" i="68" s="1"/>
  <c r="I249" i="68"/>
  <c r="H249" i="68"/>
  <c r="J249" i="68" s="1"/>
  <c r="G249" i="68"/>
  <c r="F249" i="68"/>
  <c r="E249" i="68"/>
  <c r="D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D247" i="68"/>
  <c r="H247" i="68" s="1"/>
  <c r="J247" i="68" s="1"/>
  <c r="I246" i="68"/>
  <c r="H246" i="68"/>
  <c r="J246" i="68" s="1"/>
  <c r="G246" i="68"/>
  <c r="F246" i="68"/>
  <c r="E246" i="68"/>
  <c r="D246" i="68"/>
  <c r="I245" i="68"/>
  <c r="H245" i="68"/>
  <c r="J245" i="68" s="1"/>
  <c r="G245" i="68"/>
  <c r="F245" i="68"/>
  <c r="E245" i="68"/>
  <c r="D245" i="68"/>
  <c r="I244" i="68"/>
  <c r="H244" i="68"/>
  <c r="J244" i="68" s="1"/>
  <c r="G244" i="68"/>
  <c r="F244" i="68"/>
  <c r="E244" i="68"/>
  <c r="D244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I240" i="68" s="1"/>
  <c r="D240" i="68"/>
  <c r="H240" i="68" s="1"/>
  <c r="J240" i="68" s="1"/>
  <c r="I239" i="68"/>
  <c r="H239" i="68"/>
  <c r="J239" i="68" s="1"/>
  <c r="G239" i="68"/>
  <c r="F239" i="68"/>
  <c r="E239" i="68"/>
  <c r="D239" i="68"/>
  <c r="G238" i="68"/>
  <c r="F238" i="68"/>
  <c r="E238" i="68"/>
  <c r="I238" i="68" s="1"/>
  <c r="D238" i="68"/>
  <c r="H238" i="68" s="1"/>
  <c r="J238" i="68" s="1"/>
  <c r="I237" i="68"/>
  <c r="H237" i="68"/>
  <c r="J237" i="68" s="1"/>
  <c r="G237" i="68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D235" i="68"/>
  <c r="H235" i="68" s="1"/>
  <c r="J235" i="68" s="1"/>
  <c r="I234" i="68"/>
  <c r="H234" i="68"/>
  <c r="J234" i="68" s="1"/>
  <c r="G234" i="68"/>
  <c r="F234" i="68"/>
  <c r="E234" i="68"/>
  <c r="D234" i="68"/>
  <c r="I233" i="68"/>
  <c r="H233" i="68"/>
  <c r="J233" i="68" s="1"/>
  <c r="G233" i="68"/>
  <c r="F233" i="68"/>
  <c r="E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D229" i="68"/>
  <c r="H229" i="68" s="1"/>
  <c r="J229" i="68" s="1"/>
  <c r="I228" i="68"/>
  <c r="H228" i="68"/>
  <c r="J228" i="68" s="1"/>
  <c r="G228" i="68"/>
  <c r="F228" i="68"/>
  <c r="E228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D226" i="68"/>
  <c r="H226" i="68" s="1"/>
  <c r="J226" i="68" s="1"/>
  <c r="I225" i="68"/>
  <c r="H225" i="68"/>
  <c r="J225" i="68" s="1"/>
  <c r="G225" i="68"/>
  <c r="F225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D221" i="68"/>
  <c r="H221" i="68" s="1"/>
  <c r="J221" i="68" s="1"/>
  <c r="I220" i="68"/>
  <c r="H220" i="68"/>
  <c r="J220" i="68" s="1"/>
  <c r="G220" i="68"/>
  <c r="F220" i="68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D216" i="68"/>
  <c r="H216" i="68" s="1"/>
  <c r="J216" i="68" s="1"/>
  <c r="I215" i="68"/>
  <c r="H215" i="68"/>
  <c r="J215" i="68" s="1"/>
  <c r="G215" i="68"/>
  <c r="F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H207" i="68" s="1"/>
  <c r="J207" i="68" s="1"/>
  <c r="I206" i="68"/>
  <c r="H206" i="68"/>
  <c r="J206" i="68" s="1"/>
  <c r="G206" i="68"/>
  <c r="F206" i="68"/>
  <c r="E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D202" i="68"/>
  <c r="H202" i="68" s="1"/>
  <c r="J202" i="68" s="1"/>
  <c r="I201" i="68"/>
  <c r="H201" i="68"/>
  <c r="J201" i="68" s="1"/>
  <c r="G201" i="68"/>
  <c r="F201" i="68"/>
  <c r="E201" i="68"/>
  <c r="D201" i="68"/>
  <c r="I200" i="68"/>
  <c r="H200" i="68"/>
  <c r="J200" i="68" s="1"/>
  <c r="G200" i="68"/>
  <c r="F200" i="68"/>
  <c r="E200" i="68"/>
  <c r="D200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D194" i="68"/>
  <c r="H194" i="68" s="1"/>
  <c r="J194" i="68" s="1"/>
  <c r="I193" i="68"/>
  <c r="H193" i="68"/>
  <c r="J193" i="68" s="1"/>
  <c r="G193" i="68"/>
  <c r="F193" i="68"/>
  <c r="E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D190" i="68"/>
  <c r="H190" i="68" s="1"/>
  <c r="J190" i="68" s="1"/>
  <c r="I189" i="68"/>
  <c r="H189" i="68"/>
  <c r="J189" i="68" s="1"/>
  <c r="G189" i="68"/>
  <c r="F189" i="68"/>
  <c r="E189" i="68"/>
  <c r="D189" i="68"/>
  <c r="I188" i="68"/>
  <c r="H188" i="68"/>
  <c r="J188" i="68" s="1"/>
  <c r="G188" i="68"/>
  <c r="F188" i="68"/>
  <c r="E188" i="68"/>
  <c r="D188" i="68"/>
  <c r="I187" i="68"/>
  <c r="H187" i="68"/>
  <c r="J187" i="68" s="1"/>
  <c r="G187" i="68"/>
  <c r="F187" i="68"/>
  <c r="E187" i="68"/>
  <c r="D187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D182" i="68"/>
  <c r="H182" i="68" s="1"/>
  <c r="J182" i="68" s="1"/>
  <c r="I181" i="68"/>
  <c r="H181" i="68"/>
  <c r="J181" i="68" s="1"/>
  <c r="G181" i="68"/>
  <c r="F181" i="68"/>
  <c r="E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D176" i="68"/>
  <c r="H176" i="68" s="1"/>
  <c r="J176" i="68" s="1"/>
  <c r="I175" i="68"/>
  <c r="H175" i="68"/>
  <c r="J175" i="68" s="1"/>
  <c r="G175" i="68"/>
  <c r="F175" i="68"/>
  <c r="E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D171" i="68"/>
  <c r="H171" i="68" s="1"/>
  <c r="J171" i="68" s="1"/>
  <c r="I170" i="68"/>
  <c r="H170" i="68"/>
  <c r="J170" i="68" s="1"/>
  <c r="G170" i="68"/>
  <c r="F170" i="68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D167" i="68"/>
  <c r="H167" i="68" s="1"/>
  <c r="J167" i="68" s="1"/>
  <c r="I166" i="68"/>
  <c r="H166" i="68"/>
  <c r="J166" i="68" s="1"/>
  <c r="G166" i="68"/>
  <c r="F166" i="68"/>
  <c r="E166" i="68"/>
  <c r="D166" i="68"/>
  <c r="I165" i="68"/>
  <c r="H165" i="68"/>
  <c r="J165" i="68" s="1"/>
  <c r="G165" i="68"/>
  <c r="F165" i="68"/>
  <c r="E165" i="68"/>
  <c r="D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D162" i="68"/>
  <c r="H162" i="68" s="1"/>
  <c r="J162" i="68" s="1"/>
  <c r="I161" i="68"/>
  <c r="H161" i="68"/>
  <c r="J161" i="68" s="1"/>
  <c r="G161" i="68"/>
  <c r="F161" i="68"/>
  <c r="E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D156" i="68"/>
  <c r="H156" i="68" s="1"/>
  <c r="J156" i="68" s="1"/>
  <c r="I155" i="68"/>
  <c r="H155" i="68"/>
  <c r="J155" i="68" s="1"/>
  <c r="G155" i="68"/>
  <c r="F155" i="68"/>
  <c r="E155" i="68"/>
  <c r="D155" i="68"/>
  <c r="I154" i="68"/>
  <c r="H154" i="68"/>
  <c r="J154" i="68" s="1"/>
  <c r="G154" i="68"/>
  <c r="F154" i="68"/>
  <c r="E154" i="68"/>
  <c r="D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D150" i="68"/>
  <c r="H150" i="68" s="1"/>
  <c r="J150" i="68" s="1"/>
  <c r="I149" i="68"/>
  <c r="H149" i="68"/>
  <c r="J149" i="68" s="1"/>
  <c r="G149" i="68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D147" i="68"/>
  <c r="H147" i="68" s="1"/>
  <c r="J147" i="68" s="1"/>
  <c r="I146" i="68"/>
  <c r="H146" i="68"/>
  <c r="J146" i="68" s="1"/>
  <c r="G146" i="68"/>
  <c r="F146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D143" i="68"/>
  <c r="H143" i="68" s="1"/>
  <c r="J143" i="68" s="1"/>
  <c r="I142" i="68"/>
  <c r="H142" i="68"/>
  <c r="J142" i="68" s="1"/>
  <c r="G142" i="68"/>
  <c r="F142" i="68"/>
  <c r="E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D139" i="68"/>
  <c r="H139" i="68" s="1"/>
  <c r="J139" i="68" s="1"/>
  <c r="I138" i="68"/>
  <c r="H138" i="68"/>
  <c r="J138" i="68" s="1"/>
  <c r="G138" i="68"/>
  <c r="F138" i="68"/>
  <c r="E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D135" i="68"/>
  <c r="H135" i="68" s="1"/>
  <c r="J135" i="68" s="1"/>
  <c r="I134" i="68"/>
  <c r="H134" i="68"/>
  <c r="J134" i="68" s="1"/>
  <c r="G134" i="68"/>
  <c r="F134" i="68"/>
  <c r="E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D130" i="68"/>
  <c r="H130" i="68" s="1"/>
  <c r="J130" i="68" s="1"/>
  <c r="I129" i="68"/>
  <c r="H129" i="68"/>
  <c r="J129" i="68" s="1"/>
  <c r="G129" i="68"/>
  <c r="F129" i="68"/>
  <c r="E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D127" i="68"/>
  <c r="H127" i="68" s="1"/>
  <c r="J127" i="68" s="1"/>
  <c r="I126" i="68"/>
  <c r="H126" i="68"/>
  <c r="J126" i="68" s="1"/>
  <c r="G126" i="68"/>
  <c r="F126" i="68"/>
  <c r="E126" i="68"/>
  <c r="D126" i="68"/>
  <c r="G125" i="68"/>
  <c r="F125" i="68"/>
  <c r="E125" i="68"/>
  <c r="I125" i="68" s="1"/>
  <c r="D125" i="68"/>
  <c r="H125" i="68" s="1"/>
  <c r="J125" i="68" s="1"/>
  <c r="G124" i="68"/>
  <c r="F124" i="68"/>
  <c r="E124" i="68"/>
  <c r="I124" i="68" s="1"/>
  <c r="D124" i="68"/>
  <c r="H124" i="68" s="1"/>
  <c r="J124" i="68" s="1"/>
  <c r="I123" i="68"/>
  <c r="H123" i="68"/>
  <c r="J123" i="68" s="1"/>
  <c r="G123" i="68"/>
  <c r="F123" i="68"/>
  <c r="E123" i="68"/>
  <c r="D123" i="68"/>
  <c r="I122" i="68"/>
  <c r="H122" i="68"/>
  <c r="J122" i="68" s="1"/>
  <c r="G122" i="68"/>
  <c r="F122" i="68"/>
  <c r="E122" i="68"/>
  <c r="D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D118" i="68"/>
  <c r="H118" i="68" s="1"/>
  <c r="J118" i="68" s="1"/>
  <c r="I117" i="68"/>
  <c r="H117" i="68"/>
  <c r="J117" i="68" s="1"/>
  <c r="G117" i="68"/>
  <c r="F117" i="68"/>
  <c r="E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D115" i="68"/>
  <c r="H115" i="68" s="1"/>
  <c r="J115" i="68" s="1"/>
  <c r="I114" i="68"/>
  <c r="H114" i="68"/>
  <c r="J114" i="68" s="1"/>
  <c r="G114" i="68"/>
  <c r="F114" i="68"/>
  <c r="E114" i="68"/>
  <c r="D114" i="68"/>
  <c r="I113" i="68"/>
  <c r="H113" i="68"/>
  <c r="J113" i="68" s="1"/>
  <c r="G113" i="68"/>
  <c r="F113" i="68"/>
  <c r="E113" i="68"/>
  <c r="D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D109" i="68"/>
  <c r="H109" i="68" s="1"/>
  <c r="J109" i="68" s="1"/>
  <c r="I108" i="68"/>
  <c r="H108" i="68"/>
  <c r="J108" i="68" s="1"/>
  <c r="G108" i="68"/>
  <c r="F108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D101" i="68"/>
  <c r="H101" i="68" s="1"/>
  <c r="J101" i="68" s="1"/>
  <c r="I100" i="68"/>
  <c r="H100" i="68"/>
  <c r="J100" i="68" s="1"/>
  <c r="G100" i="68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D96" i="68"/>
  <c r="H96" i="68" s="1"/>
  <c r="J96" i="68" s="1"/>
  <c r="I95" i="68"/>
  <c r="H95" i="68"/>
  <c r="J95" i="68" s="1"/>
  <c r="G95" i="68"/>
  <c r="F95" i="68"/>
  <c r="E95" i="68"/>
  <c r="D95" i="68"/>
  <c r="I94" i="68"/>
  <c r="H94" i="68"/>
  <c r="J94" i="68" s="1"/>
  <c r="G94" i="68"/>
  <c r="F94" i="68"/>
  <c r="E94" i="68"/>
  <c r="D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D87" i="68"/>
  <c r="H87" i="68" s="1"/>
  <c r="J87" i="68" s="1"/>
  <c r="I86" i="68"/>
  <c r="H86" i="68"/>
  <c r="J86" i="68" s="1"/>
  <c r="G86" i="68"/>
  <c r="F86" i="68"/>
  <c r="E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D82" i="68"/>
  <c r="H82" i="68" s="1"/>
  <c r="J82" i="68" s="1"/>
  <c r="I81" i="68"/>
  <c r="H81" i="68"/>
  <c r="J81" i="68" s="1"/>
  <c r="G81" i="68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D71" i="68"/>
  <c r="H71" i="68" s="1"/>
  <c r="J71" i="68" s="1"/>
  <c r="I70" i="68"/>
  <c r="H70" i="68"/>
  <c r="J70" i="68" s="1"/>
  <c r="G70" i="68"/>
  <c r="F70" i="68"/>
  <c r="E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D63" i="68"/>
  <c r="H63" i="68" s="1"/>
  <c r="J63" i="68" s="1"/>
  <c r="I62" i="68"/>
  <c r="H62" i="68"/>
  <c r="J62" i="68" s="1"/>
  <c r="G62" i="68"/>
  <c r="F62" i="68"/>
  <c r="E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D58" i="68"/>
  <c r="H58" i="68" s="1"/>
  <c r="J58" i="68" s="1"/>
  <c r="I57" i="68"/>
  <c r="H57" i="68"/>
  <c r="J57" i="68" s="1"/>
  <c r="G57" i="68"/>
  <c r="F57" i="68"/>
  <c r="E57" i="68"/>
  <c r="D57" i="68"/>
  <c r="I56" i="68"/>
  <c r="H56" i="68"/>
  <c r="J56" i="68" s="1"/>
  <c r="G56" i="68"/>
  <c r="F56" i="68"/>
  <c r="E56" i="68"/>
  <c r="D56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D53" i="68"/>
  <c r="H53" i="68" s="1"/>
  <c r="J53" i="68" s="1"/>
  <c r="I52" i="68"/>
  <c r="H52" i="68"/>
  <c r="J52" i="68" s="1"/>
  <c r="G52" i="68"/>
  <c r="F52" i="68"/>
  <c r="E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I47" i="68" s="1"/>
  <c r="D47" i="68"/>
  <c r="H47" i="68" s="1"/>
  <c r="J47" i="68" s="1"/>
  <c r="I46" i="68"/>
  <c r="H46" i="68"/>
  <c r="J46" i="68" s="1"/>
  <c r="G46" i="68"/>
  <c r="F46" i="68"/>
  <c r="E46" i="68"/>
  <c r="D46" i="68"/>
  <c r="I45" i="68"/>
  <c r="H45" i="68"/>
  <c r="J45" i="68" s="1"/>
  <c r="G45" i="68"/>
  <c r="F45" i="68"/>
  <c r="E45" i="68"/>
  <c r="D45" i="68"/>
  <c r="I44" i="68"/>
  <c r="H44" i="68"/>
  <c r="J44" i="68" s="1"/>
  <c r="G44" i="68"/>
  <c r="F44" i="68"/>
  <c r="E44" i="68"/>
  <c r="D44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D41" i="68"/>
  <c r="H41" i="68" s="1"/>
  <c r="J41" i="68" s="1"/>
  <c r="I40" i="68"/>
  <c r="H40" i="68"/>
  <c r="J40" i="68" s="1"/>
  <c r="G40" i="68"/>
  <c r="F40" i="68"/>
  <c r="E40" i="68"/>
  <c r="D40" i="68"/>
  <c r="G39" i="68"/>
  <c r="F39" i="68"/>
  <c r="E39" i="68"/>
  <c r="I39" i="68" s="1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D36" i="68"/>
  <c r="H36" i="68" s="1"/>
  <c r="J36" i="68" s="1"/>
  <c r="I35" i="68"/>
  <c r="H35" i="68"/>
  <c r="J35" i="68" s="1"/>
  <c r="G35" i="68"/>
  <c r="F35" i="68"/>
  <c r="E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D31" i="68"/>
  <c r="H31" i="68" s="1"/>
  <c r="J31" i="68" s="1"/>
  <c r="I30" i="68"/>
  <c r="H30" i="68"/>
  <c r="J30" i="68" s="1"/>
  <c r="G30" i="68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D26" i="68"/>
  <c r="H26" i="68" s="1"/>
  <c r="J26" i="68" s="1"/>
  <c r="I25" i="68"/>
  <c r="H25" i="68"/>
  <c r="J25" i="68" s="1"/>
  <c r="G25" i="68"/>
  <c r="F25" i="68"/>
  <c r="E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D21" i="68"/>
  <c r="H21" i="68" s="1"/>
  <c r="J21" i="68" s="1"/>
  <c r="I20" i="68"/>
  <c r="H20" i="68"/>
  <c r="J20" i="68" s="1"/>
  <c r="G20" i="68"/>
  <c r="F20" i="68"/>
  <c r="E20" i="68"/>
  <c r="D20" i="68"/>
  <c r="I19" i="68"/>
  <c r="H19" i="68"/>
  <c r="J19" i="68" s="1"/>
  <c r="G19" i="68"/>
  <c r="F19" i="68"/>
  <c r="E19" i="68"/>
  <c r="D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D15" i="68"/>
  <c r="H15" i="68" s="1"/>
  <c r="J15" i="68" s="1"/>
  <c r="I14" i="68"/>
  <c r="H14" i="68"/>
  <c r="J14" i="68" s="1"/>
  <c r="G14" i="68"/>
  <c r="F14" i="68"/>
  <c r="E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D12" i="68"/>
  <c r="H12" i="68" s="1"/>
  <c r="J12" i="68" s="1"/>
  <c r="I11" i="68"/>
  <c r="H11" i="68"/>
  <c r="J11" i="68" s="1"/>
  <c r="G11" i="68"/>
  <c r="F11" i="68"/>
  <c r="E11" i="68"/>
  <c r="D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D9" i="68"/>
  <c r="H9" i="68" s="1"/>
  <c r="J9" i="68" s="1"/>
  <c r="I8" i="68"/>
  <c r="H8" i="68"/>
  <c r="J8" i="68" s="1"/>
  <c r="G8" i="68"/>
  <c r="F8" i="68"/>
  <c r="E8" i="68"/>
  <c r="D8" i="68"/>
  <c r="I7" i="68"/>
  <c r="H7" i="68"/>
  <c r="J7" i="68" s="1"/>
  <c r="G7" i="68"/>
  <c r="F7" i="68"/>
  <c r="E7" i="68"/>
  <c r="D7" i="68"/>
  <c r="I6" i="68"/>
  <c r="H6" i="68"/>
  <c r="J6" i="68" s="1"/>
  <c r="G6" i="68"/>
  <c r="F6" i="68"/>
  <c r="E6" i="68"/>
  <c r="D6" i="68"/>
</calcChain>
</file>

<file path=xl/sharedStrings.xml><?xml version="1.0" encoding="utf-8"?>
<sst xmlns="http://schemas.openxmlformats.org/spreadsheetml/2006/main" count="15428" uniqueCount="816">
  <si>
    <t>Obveznik:</t>
  </si>
  <si>
    <t>OBRTNIČKA I TEHNIČKA ŠKOLA OGULIN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</si>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</sst>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5" sqref="B5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f>SUM(E63:E69)</f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f>SUM(E63:E69)</f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f>SUM(E63:E69)</f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f>SUM(E63:E69)</f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f>SUM(E63:E69)</f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f>SUM(E63:E69)</f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f>SUM(E63:E69)</f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f>SUM(E63:E69)</f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f>SUM(E63:E69)</f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38" zoomScaleNormal="100" workbookViewId="0">
      <selection activeCell="I44" sqref="I4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 t="shared" ref="D6:I6" si="0">+D7+D14+D19+D30+D35</f>
        <v>0</v>
      </c>
      <c r="E6" s="2">
        <f t="shared" si="0"/>
        <v>3349.55</v>
      </c>
      <c r="F6" s="2">
        <f t="shared" si="0"/>
        <v>0</v>
      </c>
      <c r="G6" s="2">
        <f t="shared" si="0"/>
        <v>586.51</v>
      </c>
      <c r="H6" s="2">
        <f t="shared" si="0"/>
        <v>0</v>
      </c>
      <c r="I6" s="2">
        <f t="shared" si="0"/>
        <v>3936.0600000000004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 t="shared" ref="D7:I7" si="1">D8+D11</f>
        <v>0</v>
      </c>
      <c r="E7" s="3">
        <f t="shared" si="1"/>
        <v>0</v>
      </c>
      <c r="F7" s="3">
        <f t="shared" si="1"/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 t="shared" ref="D8:I8" si="3">SUM(D9:D10)</f>
        <v>0</v>
      </c>
      <c r="E8" s="3">
        <f t="shared" si="3"/>
        <v>0</v>
      </c>
      <c r="F8" s="3">
        <f t="shared" si="3"/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 t="shared" ref="D11:I11" si="4">SUM(D12:D13)</f>
        <v>0</v>
      </c>
      <c r="E11" s="3">
        <f t="shared" si="4"/>
        <v>0</v>
      </c>
      <c r="F11" s="3">
        <f t="shared" si="4"/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>D12+F12</f>
        <v>0</v>
      </c>
      <c r="I12" s="10">
        <f>E12+G12</f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>D13+F13</f>
        <v>0</v>
      </c>
      <c r="I13" s="10">
        <f>E13+G13</f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 t="shared" ref="D14:I14" si="5">SUM(D15:D18)</f>
        <v>0</v>
      </c>
      <c r="E14" s="3">
        <f t="shared" si="5"/>
        <v>0</v>
      </c>
      <c r="F14" s="3">
        <f t="shared" si="5"/>
        <v>0</v>
      </c>
      <c r="G14" s="3">
        <f t="shared" si="5"/>
        <v>0</v>
      </c>
      <c r="H14" s="3">
        <f t="shared" si="5"/>
        <v>0</v>
      </c>
      <c r="I14" s="3">
        <f t="shared" si="5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6">D15+F15</f>
        <v>0</v>
      </c>
      <c r="I15" s="11">
        <f t="shared" si="6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6"/>
        <v>0</v>
      </c>
      <c r="I16" s="11">
        <f t="shared" si="6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6"/>
        <v>0</v>
      </c>
      <c r="I17" s="11">
        <f t="shared" si="6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6"/>
        <v>0</v>
      </c>
      <c r="I18" s="11">
        <f t="shared" si="6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 t="shared" ref="D19:I19" si="7">D20+D25</f>
        <v>0</v>
      </c>
      <c r="E19" s="3">
        <f t="shared" si="7"/>
        <v>0</v>
      </c>
      <c r="F19" s="3">
        <f t="shared" si="7"/>
        <v>0</v>
      </c>
      <c r="G19" s="3">
        <f t="shared" si="7"/>
        <v>0</v>
      </c>
      <c r="H19" s="3">
        <f t="shared" si="7"/>
        <v>0</v>
      </c>
      <c r="I19" s="3">
        <f t="shared" si="7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 t="shared" ref="D20:I20" si="8">SUM(D21:D24)</f>
        <v>0</v>
      </c>
      <c r="E20" s="3">
        <f t="shared" si="8"/>
        <v>0</v>
      </c>
      <c r="F20" s="3">
        <f t="shared" si="8"/>
        <v>0</v>
      </c>
      <c r="G20" s="3">
        <f t="shared" si="8"/>
        <v>0</v>
      </c>
      <c r="H20" s="3">
        <f t="shared" si="8"/>
        <v>0</v>
      </c>
      <c r="I20" s="3">
        <f t="shared" si="8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9">D21+F21</f>
        <v>0</v>
      </c>
      <c r="I21" s="11">
        <f t="shared" si="9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9"/>
        <v>0</v>
      </c>
      <c r="I22" s="11">
        <f t="shared" si="9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9"/>
        <v>0</v>
      </c>
      <c r="I23" s="11">
        <f t="shared" si="9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9"/>
        <v>0</v>
      </c>
      <c r="I24" s="11">
        <f t="shared" si="9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 t="shared" ref="D25:I25" si="10">SUM(D26:D29)</f>
        <v>0</v>
      </c>
      <c r="E25" s="3">
        <f t="shared" si="10"/>
        <v>0</v>
      </c>
      <c r="F25" s="3">
        <f t="shared" si="10"/>
        <v>0</v>
      </c>
      <c r="G25" s="3">
        <f t="shared" si="10"/>
        <v>0</v>
      </c>
      <c r="H25" s="3">
        <f t="shared" si="10"/>
        <v>0</v>
      </c>
      <c r="I25" s="3">
        <f t="shared" si="10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1">D26+F26</f>
        <v>0</v>
      </c>
      <c r="I26" s="11">
        <f t="shared" si="11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1"/>
        <v>0</v>
      </c>
      <c r="I27" s="11">
        <f t="shared" si="11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1"/>
        <v>0</v>
      </c>
      <c r="I28" s="11">
        <f t="shared" si="11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1"/>
        <v>0</v>
      </c>
      <c r="I29" s="11">
        <f t="shared" si="11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 t="shared" ref="D30:I30" si="12">SUM(D31:D34)</f>
        <v>0</v>
      </c>
      <c r="E30" s="3">
        <f t="shared" si="12"/>
        <v>0</v>
      </c>
      <c r="F30" s="3">
        <f t="shared" si="12"/>
        <v>0</v>
      </c>
      <c r="G30" s="3">
        <f t="shared" si="12"/>
        <v>0</v>
      </c>
      <c r="H30" s="3">
        <f t="shared" si="12"/>
        <v>0</v>
      </c>
      <c r="I30" s="3">
        <f t="shared" si="12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3">D31+F31</f>
        <v>0</v>
      </c>
      <c r="I31" s="11">
        <f t="shared" si="13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3"/>
        <v>0</v>
      </c>
      <c r="I32" s="11">
        <f t="shared" si="13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3"/>
        <v>0</v>
      </c>
      <c r="I33" s="11">
        <f t="shared" si="13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3"/>
        <v>0</v>
      </c>
      <c r="I34" s="11">
        <f t="shared" si="13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 t="shared" ref="D35:I35" si="14">SUM(D36:D38)</f>
        <v>0</v>
      </c>
      <c r="E35" s="3">
        <f t="shared" si="14"/>
        <v>3349.55</v>
      </c>
      <c r="F35" s="3">
        <f t="shared" si="14"/>
        <v>0</v>
      </c>
      <c r="G35" s="3">
        <f t="shared" si="14"/>
        <v>586.51</v>
      </c>
      <c r="H35" s="3">
        <f t="shared" si="14"/>
        <v>0</v>
      </c>
      <c r="I35" s="3">
        <f t="shared" si="14"/>
        <v>3936.0600000000004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3349.55</v>
      </c>
      <c r="F36" s="84">
        <f>'Nacionalno sufinanciranje'!D36</f>
        <v>0</v>
      </c>
      <c r="G36" s="84">
        <f>'Nacionalno sufinanciranje'!E36</f>
        <v>586.51</v>
      </c>
      <c r="H36" s="12">
        <f t="shared" ref="H36:I38" si="15">D36+F36</f>
        <v>0</v>
      </c>
      <c r="I36" s="12">
        <f t="shared" si="15"/>
        <v>3936.0600000000004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5"/>
        <v>0</v>
      </c>
      <c r="I37" s="12">
        <f t="shared" si="15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5"/>
        <v>0</v>
      </c>
      <c r="I38" s="12">
        <f t="shared" si="15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2">
        <f>F40</f>
        <v>0</v>
      </c>
      <c r="G39" s="2">
        <f>G40</f>
        <v>0</v>
      </c>
      <c r="H39" s="13">
        <f>+D39+F39</f>
        <v>0</v>
      </c>
      <c r="I39" s="13">
        <f>+E39+G39</f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 t="shared" ref="D40:I40" si="16">SUM(D41:D42)</f>
        <v>0</v>
      </c>
      <c r="E40" s="3">
        <f t="shared" si="16"/>
        <v>0</v>
      </c>
      <c r="F40" s="3">
        <f t="shared" si="16"/>
        <v>0</v>
      </c>
      <c r="G40" s="3">
        <f t="shared" si="16"/>
        <v>0</v>
      </c>
      <c r="H40" s="3">
        <f t="shared" si="16"/>
        <v>0</v>
      </c>
      <c r="I40" s="3">
        <f t="shared" si="16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>D41+F41</f>
        <v>0</v>
      </c>
      <c r="I41" s="12">
        <f>E41+G41</f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>D42+F42</f>
        <v>0</v>
      </c>
      <c r="I42" s="12">
        <f>E42+G42</f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 t="shared" ref="D44:I44" si="17">D45+D56+D94+D113+D122+D154+D165</f>
        <v>0</v>
      </c>
      <c r="E44" s="3">
        <f t="shared" si="17"/>
        <v>3831.33</v>
      </c>
      <c r="F44" s="3">
        <f t="shared" si="17"/>
        <v>0</v>
      </c>
      <c r="G44" s="3">
        <f t="shared" si="17"/>
        <v>676.12</v>
      </c>
      <c r="H44" s="3">
        <f t="shared" si="17"/>
        <v>0</v>
      </c>
      <c r="I44" s="3">
        <f t="shared" si="17"/>
        <v>4507.4500000000007</v>
      </c>
      <c r="J44" s="50" t="str">
        <f t="shared" ref="J44:J107" si="18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19">D46+D51+D52</f>
        <v>0</v>
      </c>
      <c r="E45" s="3">
        <f t="shared" si="19"/>
        <v>3695.94</v>
      </c>
      <c r="F45" s="3">
        <f t="shared" si="19"/>
        <v>0</v>
      </c>
      <c r="G45" s="3">
        <f t="shared" si="19"/>
        <v>652.24</v>
      </c>
      <c r="H45" s="3">
        <f t="shared" si="19"/>
        <v>0</v>
      </c>
      <c r="I45" s="3">
        <f t="shared" si="19"/>
        <v>4348.18</v>
      </c>
      <c r="J45" s="50" t="str">
        <f t="shared" si="18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0">SUM(D47:D50)</f>
        <v>0</v>
      </c>
      <c r="E46" s="3">
        <f t="shared" si="20"/>
        <v>3070.32</v>
      </c>
      <c r="F46" s="3">
        <f t="shared" si="20"/>
        <v>0</v>
      </c>
      <c r="G46" s="3">
        <f t="shared" si="20"/>
        <v>541.82000000000005</v>
      </c>
      <c r="H46" s="3">
        <f t="shared" si="20"/>
        <v>0</v>
      </c>
      <c r="I46" s="3">
        <f t="shared" si="20"/>
        <v>3612.1400000000003</v>
      </c>
      <c r="J46" s="50" t="str">
        <f t="shared" si="18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3070.32</v>
      </c>
      <c r="F47" s="84">
        <f>'Nacionalno sufinanciranje'!D47</f>
        <v>0</v>
      </c>
      <c r="G47" s="84">
        <f>'Nacionalno sufinanciranje'!E47</f>
        <v>541.82000000000005</v>
      </c>
      <c r="H47" s="12">
        <f t="shared" ref="H47:I51" si="21">D47+F47</f>
        <v>0</v>
      </c>
      <c r="I47" s="12">
        <f t="shared" si="21"/>
        <v>3612.1400000000003</v>
      </c>
      <c r="J47" s="50" t="str">
        <f t="shared" si="18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1"/>
        <v>0</v>
      </c>
      <c r="I48" s="12">
        <f t="shared" si="21"/>
        <v>0</v>
      </c>
      <c r="J48" s="50" t="str">
        <f t="shared" si="18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1"/>
        <v>0</v>
      </c>
      <c r="I49" s="12">
        <f t="shared" si="21"/>
        <v>0</v>
      </c>
      <c r="J49" s="50" t="str">
        <f t="shared" si="18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1"/>
        <v>0</v>
      </c>
      <c r="I50" s="12">
        <f t="shared" si="21"/>
        <v>0</v>
      </c>
      <c r="J50" s="50" t="str">
        <f t="shared" si="18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119</v>
      </c>
      <c r="F51" s="84">
        <f>'Nacionalno sufinanciranje'!D51</f>
        <v>0</v>
      </c>
      <c r="G51" s="84">
        <f>'Nacionalno sufinanciranje'!E51</f>
        <v>21</v>
      </c>
      <c r="H51" s="12">
        <f t="shared" si="21"/>
        <v>0</v>
      </c>
      <c r="I51" s="12">
        <f t="shared" si="21"/>
        <v>140</v>
      </c>
      <c r="J51" s="50" t="str">
        <f t="shared" si="18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2">SUM(D53:D55)</f>
        <v>0</v>
      </c>
      <c r="E52" s="3">
        <f t="shared" si="22"/>
        <v>506.62</v>
      </c>
      <c r="F52" s="3">
        <f t="shared" si="22"/>
        <v>0</v>
      </c>
      <c r="G52" s="3">
        <f t="shared" si="22"/>
        <v>89.42</v>
      </c>
      <c r="H52" s="3">
        <f t="shared" si="22"/>
        <v>0</v>
      </c>
      <c r="I52" s="3">
        <f t="shared" si="22"/>
        <v>596.04</v>
      </c>
      <c r="J52" s="50" t="str">
        <f t="shared" si="18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3">D53+F53</f>
        <v>0</v>
      </c>
      <c r="I53" s="12">
        <f t="shared" si="23"/>
        <v>0</v>
      </c>
      <c r="J53" s="50" t="str">
        <f t="shared" si="18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506.62</v>
      </c>
      <c r="F54" s="84">
        <f>'Nacionalno sufinanciranje'!D54</f>
        <v>0</v>
      </c>
      <c r="G54" s="84">
        <f>'Nacionalno sufinanciranje'!E54</f>
        <v>89.42</v>
      </c>
      <c r="H54" s="12">
        <f t="shared" si="23"/>
        <v>0</v>
      </c>
      <c r="I54" s="12">
        <f t="shared" si="23"/>
        <v>596.04</v>
      </c>
      <c r="J54" s="50" t="str">
        <f t="shared" si="18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3"/>
        <v>0</v>
      </c>
      <c r="I55" s="12">
        <f t="shared" si="23"/>
        <v>0</v>
      </c>
      <c r="J55" s="50" t="str">
        <f t="shared" si="18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 t="shared" ref="D56:I56" si="24">D57+D62+D70+D80+D81+D86</f>
        <v>0</v>
      </c>
      <c r="E56" s="3">
        <f t="shared" si="24"/>
        <v>135.38999999999999</v>
      </c>
      <c r="F56" s="3">
        <f t="shared" si="24"/>
        <v>0</v>
      </c>
      <c r="G56" s="3">
        <f t="shared" si="24"/>
        <v>23.88</v>
      </c>
      <c r="H56" s="3">
        <f t="shared" si="24"/>
        <v>0</v>
      </c>
      <c r="I56" s="3">
        <f t="shared" si="24"/>
        <v>159.26999999999998</v>
      </c>
      <c r="J56" s="50" t="str">
        <f t="shared" si="18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5">SUM(D58:D61)</f>
        <v>0</v>
      </c>
      <c r="E57" s="3">
        <f t="shared" si="25"/>
        <v>135.38999999999999</v>
      </c>
      <c r="F57" s="3">
        <f t="shared" si="25"/>
        <v>0</v>
      </c>
      <c r="G57" s="3">
        <f t="shared" si="25"/>
        <v>23.88</v>
      </c>
      <c r="H57" s="3">
        <f t="shared" si="25"/>
        <v>0</v>
      </c>
      <c r="I57" s="3">
        <f t="shared" si="25"/>
        <v>159.26999999999998</v>
      </c>
      <c r="J57" s="50" t="str">
        <f t="shared" si="18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26">D58+F58</f>
        <v>0</v>
      </c>
      <c r="I58" s="12">
        <f t="shared" si="26"/>
        <v>0</v>
      </c>
      <c r="J58" s="50" t="str">
        <f t="shared" si="18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135.38999999999999</v>
      </c>
      <c r="F59" s="84">
        <f>'Nacionalno sufinanciranje'!D59</f>
        <v>0</v>
      </c>
      <c r="G59" s="84">
        <f>'Nacionalno sufinanciranje'!E59</f>
        <v>23.88</v>
      </c>
      <c r="H59" s="12">
        <f t="shared" si="26"/>
        <v>0</v>
      </c>
      <c r="I59" s="12">
        <f t="shared" si="26"/>
        <v>159.26999999999998</v>
      </c>
      <c r="J59" s="50" t="str">
        <f t="shared" si="18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26"/>
        <v>0</v>
      </c>
      <c r="I60" s="12">
        <f t="shared" si="26"/>
        <v>0</v>
      </c>
      <c r="J60" s="50" t="str">
        <f t="shared" si="18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26"/>
        <v>0</v>
      </c>
      <c r="I61" s="12">
        <f t="shared" si="26"/>
        <v>0</v>
      </c>
      <c r="J61" s="50" t="str">
        <f t="shared" si="18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27">SUM(D63:D69)</f>
        <v>0</v>
      </c>
      <c r="E62" s="3">
        <f t="shared" si="27"/>
        <v>0</v>
      </c>
      <c r="F62" s="3">
        <f t="shared" si="27"/>
        <v>0</v>
      </c>
      <c r="G62" s="3">
        <f t="shared" si="27"/>
        <v>0</v>
      </c>
      <c r="H62" s="3">
        <f t="shared" si="27"/>
        <v>0</v>
      </c>
      <c r="I62" s="3">
        <f t="shared" si="27"/>
        <v>0</v>
      </c>
      <c r="J62" s="50" t="str">
        <f t="shared" si="18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28">D63+F63</f>
        <v>0</v>
      </c>
      <c r="I63" s="12">
        <f t="shared" si="28"/>
        <v>0</v>
      </c>
      <c r="J63" s="50" t="str">
        <f t="shared" si="18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28"/>
        <v>0</v>
      </c>
      <c r="I64" s="12">
        <f t="shared" si="28"/>
        <v>0</v>
      </c>
      <c r="J64" s="50" t="str">
        <f t="shared" si="18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28"/>
        <v>0</v>
      </c>
      <c r="I65" s="12">
        <f t="shared" si="28"/>
        <v>0</v>
      </c>
      <c r="J65" s="50" t="str">
        <f t="shared" si="18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28"/>
        <v>0</v>
      </c>
      <c r="I66" s="12">
        <f t="shared" si="28"/>
        <v>0</v>
      </c>
      <c r="J66" s="50" t="str">
        <f t="shared" si="18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28"/>
        <v>0</v>
      </c>
      <c r="I67" s="12">
        <f t="shared" si="28"/>
        <v>0</v>
      </c>
      <c r="J67" s="50" t="str">
        <f t="shared" si="18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28"/>
        <v>0</v>
      </c>
      <c r="I68" s="12">
        <f t="shared" si="28"/>
        <v>0</v>
      </c>
      <c r="J68" s="50" t="str">
        <f t="shared" si="18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28"/>
        <v>0</v>
      </c>
      <c r="I69" s="12">
        <f t="shared" si="28"/>
        <v>0</v>
      </c>
      <c r="J69" s="50" t="str">
        <f t="shared" si="18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29">SUM(D71:D79)</f>
        <v>0</v>
      </c>
      <c r="E70" s="3">
        <f t="shared" si="29"/>
        <v>0</v>
      </c>
      <c r="F70" s="3">
        <f t="shared" si="29"/>
        <v>0</v>
      </c>
      <c r="G70" s="3">
        <f t="shared" si="29"/>
        <v>0</v>
      </c>
      <c r="H70" s="3">
        <f t="shared" si="29"/>
        <v>0</v>
      </c>
      <c r="I70" s="3">
        <f t="shared" si="29"/>
        <v>0</v>
      </c>
      <c r="J70" s="50" t="str">
        <f t="shared" si="18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0">D71+F71</f>
        <v>0</v>
      </c>
      <c r="I71" s="12">
        <f t="shared" si="30"/>
        <v>0</v>
      </c>
      <c r="J71" s="50" t="str">
        <f t="shared" si="18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0"/>
        <v>0</v>
      </c>
      <c r="I72" s="12">
        <f t="shared" si="30"/>
        <v>0</v>
      </c>
      <c r="J72" s="50" t="str">
        <f t="shared" si="18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0"/>
        <v>0</v>
      </c>
      <c r="I73" s="12">
        <f t="shared" si="30"/>
        <v>0</v>
      </c>
      <c r="J73" s="50" t="str">
        <f t="shared" si="18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0"/>
        <v>0</v>
      </c>
      <c r="I74" s="12">
        <f t="shared" si="30"/>
        <v>0</v>
      </c>
      <c r="J74" s="50" t="str">
        <f t="shared" si="18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0"/>
        <v>0</v>
      </c>
      <c r="I75" s="12">
        <f t="shared" si="30"/>
        <v>0</v>
      </c>
      <c r="J75" s="50" t="str">
        <f t="shared" si="18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0"/>
        <v>0</v>
      </c>
      <c r="I76" s="12">
        <f t="shared" si="30"/>
        <v>0</v>
      </c>
      <c r="J76" s="50" t="str">
        <f t="shared" si="18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0"/>
        <v>0</v>
      </c>
      <c r="I77" s="12">
        <f t="shared" si="30"/>
        <v>0</v>
      </c>
      <c r="J77" s="50" t="str">
        <f t="shared" si="18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0"/>
        <v>0</v>
      </c>
      <c r="I78" s="12">
        <f t="shared" si="30"/>
        <v>0</v>
      </c>
      <c r="J78" s="50" t="str">
        <f t="shared" si="18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0"/>
        <v>0</v>
      </c>
      <c r="I79" s="12">
        <f t="shared" si="30"/>
        <v>0</v>
      </c>
      <c r="J79" s="50" t="str">
        <f t="shared" si="18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0"/>
        <v>0</v>
      </c>
      <c r="I80" s="12">
        <f t="shared" si="30"/>
        <v>0</v>
      </c>
      <c r="J80" s="50" t="str">
        <f t="shared" si="18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 t="shared" ref="D81:I81" si="31">SUM(D82:D85)</f>
        <v>0</v>
      </c>
      <c r="E81" s="3">
        <f t="shared" si="31"/>
        <v>0</v>
      </c>
      <c r="F81" s="3">
        <f t="shared" si="31"/>
        <v>0</v>
      </c>
      <c r="G81" s="3">
        <f t="shared" si="31"/>
        <v>0</v>
      </c>
      <c r="H81" s="3">
        <f t="shared" si="31"/>
        <v>0</v>
      </c>
      <c r="I81" s="3">
        <f t="shared" si="31"/>
        <v>0</v>
      </c>
      <c r="J81" s="50" t="str">
        <f t="shared" si="18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2">D82+F82</f>
        <v>0</v>
      </c>
      <c r="I82" s="11">
        <f t="shared" si="32"/>
        <v>0</v>
      </c>
      <c r="J82" s="50" t="str">
        <f t="shared" si="18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2"/>
        <v>0</v>
      </c>
      <c r="I83" s="11">
        <f t="shared" si="32"/>
        <v>0</v>
      </c>
      <c r="J83" s="50" t="str">
        <f t="shared" si="18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2"/>
        <v>0</v>
      </c>
      <c r="I84" s="11">
        <f t="shared" si="32"/>
        <v>0</v>
      </c>
      <c r="J84" s="50" t="str">
        <f t="shared" si="18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2"/>
        <v>0</v>
      </c>
      <c r="I85" s="11">
        <f t="shared" si="32"/>
        <v>0</v>
      </c>
      <c r="J85" s="50" t="str">
        <f t="shared" si="18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3">SUM(D87:D93)</f>
        <v>0</v>
      </c>
      <c r="E86" s="3">
        <f t="shared" si="33"/>
        <v>0</v>
      </c>
      <c r="F86" s="3">
        <f t="shared" si="33"/>
        <v>0</v>
      </c>
      <c r="G86" s="3">
        <f t="shared" si="33"/>
        <v>0</v>
      </c>
      <c r="H86" s="3">
        <f t="shared" si="33"/>
        <v>0</v>
      </c>
      <c r="I86" s="3">
        <f t="shared" si="33"/>
        <v>0</v>
      </c>
      <c r="J86" s="50" t="str">
        <f t="shared" si="18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4">D87+F87</f>
        <v>0</v>
      </c>
      <c r="I87" s="12">
        <f t="shared" si="34"/>
        <v>0</v>
      </c>
      <c r="J87" s="50" t="str">
        <f t="shared" si="18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4"/>
        <v>0</v>
      </c>
      <c r="I88" s="12">
        <f t="shared" si="34"/>
        <v>0</v>
      </c>
      <c r="J88" s="50" t="str">
        <f t="shared" si="18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4"/>
        <v>0</v>
      </c>
      <c r="I89" s="12">
        <f t="shared" si="34"/>
        <v>0</v>
      </c>
      <c r="J89" s="50" t="str">
        <f t="shared" si="18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4"/>
        <v>0</v>
      </c>
      <c r="I90" s="12">
        <f t="shared" si="34"/>
        <v>0</v>
      </c>
      <c r="J90" s="50" t="str">
        <f t="shared" si="18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4"/>
        <v>0</v>
      </c>
      <c r="I91" s="12">
        <f t="shared" si="34"/>
        <v>0</v>
      </c>
      <c r="J91" s="50" t="str">
        <f t="shared" si="18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4"/>
        <v>0</v>
      </c>
      <c r="I92" s="12">
        <f t="shared" si="34"/>
        <v>0</v>
      </c>
      <c r="J92" s="50" t="str">
        <f t="shared" si="18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4"/>
        <v>0</v>
      </c>
      <c r="I93" s="12">
        <f t="shared" si="34"/>
        <v>0</v>
      </c>
      <c r="J93" s="50" t="str">
        <f t="shared" si="18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5">D95+D100+D108</f>
        <v>0</v>
      </c>
      <c r="E94" s="3">
        <f t="shared" si="35"/>
        <v>0</v>
      </c>
      <c r="F94" s="3">
        <f t="shared" si="35"/>
        <v>0</v>
      </c>
      <c r="G94" s="3">
        <f t="shared" si="35"/>
        <v>0</v>
      </c>
      <c r="H94" s="3">
        <f t="shared" si="35"/>
        <v>0</v>
      </c>
      <c r="I94" s="3">
        <f t="shared" si="35"/>
        <v>0</v>
      </c>
      <c r="J94" s="50" t="str">
        <f t="shared" si="18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36">SUM(D96:D99)</f>
        <v>0</v>
      </c>
      <c r="E95" s="3">
        <f t="shared" si="36"/>
        <v>0</v>
      </c>
      <c r="F95" s="3">
        <f t="shared" si="36"/>
        <v>0</v>
      </c>
      <c r="G95" s="3">
        <f t="shared" si="36"/>
        <v>0</v>
      </c>
      <c r="H95" s="3">
        <f t="shared" si="36"/>
        <v>0</v>
      </c>
      <c r="I95" s="3">
        <f t="shared" si="36"/>
        <v>0</v>
      </c>
      <c r="J95" s="50" t="str">
        <f t="shared" si="18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37">D96+F96</f>
        <v>0</v>
      </c>
      <c r="I96" s="12">
        <f t="shared" si="37"/>
        <v>0</v>
      </c>
      <c r="J96" s="50" t="str">
        <f t="shared" si="18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37"/>
        <v>0</v>
      </c>
      <c r="I97" s="12">
        <f t="shared" si="37"/>
        <v>0</v>
      </c>
      <c r="J97" s="50" t="str">
        <f t="shared" si="18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37"/>
        <v>0</v>
      </c>
      <c r="I98" s="12">
        <f t="shared" si="37"/>
        <v>0</v>
      </c>
      <c r="J98" s="50" t="str">
        <f t="shared" si="18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37"/>
        <v>0</v>
      </c>
      <c r="I99" s="12">
        <f t="shared" si="37"/>
        <v>0</v>
      </c>
      <c r="J99" s="50" t="str">
        <f t="shared" si="18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38">SUM(D101:D107)</f>
        <v>0</v>
      </c>
      <c r="E100" s="3">
        <f t="shared" si="38"/>
        <v>0</v>
      </c>
      <c r="F100" s="3">
        <f t="shared" si="38"/>
        <v>0</v>
      </c>
      <c r="G100" s="3">
        <f t="shared" si="38"/>
        <v>0</v>
      </c>
      <c r="H100" s="3">
        <f t="shared" si="38"/>
        <v>0</v>
      </c>
      <c r="I100" s="3">
        <f t="shared" si="38"/>
        <v>0</v>
      </c>
      <c r="J100" s="52" t="str">
        <f t="shared" si="18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39">D101+F101</f>
        <v>0</v>
      </c>
      <c r="I101" s="12">
        <f t="shared" si="39"/>
        <v>0</v>
      </c>
      <c r="J101" s="52" t="str">
        <f t="shared" si="18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39"/>
        <v>0</v>
      </c>
      <c r="I102" s="12">
        <f t="shared" si="39"/>
        <v>0</v>
      </c>
      <c r="J102" s="52" t="str">
        <f t="shared" si="18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39"/>
        <v>0</v>
      </c>
      <c r="I103" s="12">
        <f t="shared" si="39"/>
        <v>0</v>
      </c>
      <c r="J103" s="52" t="str">
        <f t="shared" si="18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39"/>
        <v>0</v>
      </c>
      <c r="I104" s="12">
        <f t="shared" si="39"/>
        <v>0</v>
      </c>
      <c r="J104" s="50" t="str">
        <f t="shared" si="18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39"/>
        <v>0</v>
      </c>
      <c r="I105" s="12">
        <f t="shared" si="39"/>
        <v>0</v>
      </c>
      <c r="J105" s="50" t="str">
        <f t="shared" si="18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39"/>
        <v>0</v>
      </c>
      <c r="I106" s="12">
        <f t="shared" si="39"/>
        <v>0</v>
      </c>
      <c r="J106" s="50" t="str">
        <f t="shared" si="18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39"/>
        <v>0</v>
      </c>
      <c r="I107" s="12">
        <f t="shared" si="39"/>
        <v>0</v>
      </c>
      <c r="J107" s="50" t="str">
        <f t="shared" si="18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0">SUM(D109:D112)</f>
        <v>0</v>
      </c>
      <c r="E108" s="3">
        <f t="shared" si="40"/>
        <v>0</v>
      </c>
      <c r="F108" s="3">
        <f t="shared" si="40"/>
        <v>0</v>
      </c>
      <c r="G108" s="3">
        <f t="shared" si="40"/>
        <v>0</v>
      </c>
      <c r="H108" s="3">
        <f t="shared" si="40"/>
        <v>0</v>
      </c>
      <c r="I108" s="3">
        <f t="shared" si="40"/>
        <v>0</v>
      </c>
      <c r="J108" s="50" t="str">
        <f t="shared" ref="J108:J171" si="41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2">D109+F109</f>
        <v>0</v>
      </c>
      <c r="I109" s="12">
        <f t="shared" si="42"/>
        <v>0</v>
      </c>
      <c r="J109" s="50" t="str">
        <f t="shared" si="41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2"/>
        <v>0</v>
      </c>
      <c r="I110" s="12">
        <f t="shared" si="42"/>
        <v>0</v>
      </c>
      <c r="J110" s="50" t="str">
        <f t="shared" si="41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2"/>
        <v>0</v>
      </c>
      <c r="I111" s="12">
        <f t="shared" si="42"/>
        <v>0</v>
      </c>
      <c r="J111" s="50" t="str">
        <f t="shared" si="41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2"/>
        <v>0</v>
      </c>
      <c r="I112" s="12">
        <f t="shared" si="42"/>
        <v>0</v>
      </c>
      <c r="J112" s="50" t="str">
        <f t="shared" si="41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3">D114+D117+D121</f>
        <v>0</v>
      </c>
      <c r="E113" s="3">
        <f t="shared" si="43"/>
        <v>0</v>
      </c>
      <c r="F113" s="3">
        <f t="shared" si="43"/>
        <v>0</v>
      </c>
      <c r="G113" s="3">
        <f t="shared" si="43"/>
        <v>0</v>
      </c>
      <c r="H113" s="3">
        <f t="shared" si="43"/>
        <v>0</v>
      </c>
      <c r="I113" s="3">
        <f t="shared" si="43"/>
        <v>0</v>
      </c>
      <c r="J113" s="50" t="str">
        <f t="shared" si="41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4">SUM(D115:D116)</f>
        <v>0</v>
      </c>
      <c r="E114" s="3">
        <f t="shared" si="44"/>
        <v>0</v>
      </c>
      <c r="F114" s="3">
        <f t="shared" si="44"/>
        <v>0</v>
      </c>
      <c r="G114" s="3">
        <f t="shared" si="44"/>
        <v>0</v>
      </c>
      <c r="H114" s="3">
        <f t="shared" si="44"/>
        <v>0</v>
      </c>
      <c r="I114" s="3">
        <f t="shared" si="44"/>
        <v>0</v>
      </c>
      <c r="J114" s="50" t="str">
        <f t="shared" si="41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>D115+F115</f>
        <v>0</v>
      </c>
      <c r="I115" s="12">
        <f>E115+G115</f>
        <v>0</v>
      </c>
      <c r="J115" s="50" t="str">
        <f t="shared" si="41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>D116+F116</f>
        <v>0</v>
      </c>
      <c r="I116" s="12">
        <f>E116+G116</f>
        <v>0</v>
      </c>
      <c r="J116" s="50" t="str">
        <f t="shared" si="41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45">SUM(D118:D120)</f>
        <v>0</v>
      </c>
      <c r="E117" s="3">
        <f t="shared" si="45"/>
        <v>0</v>
      </c>
      <c r="F117" s="3">
        <f t="shared" si="45"/>
        <v>0</v>
      </c>
      <c r="G117" s="3">
        <f t="shared" si="45"/>
        <v>0</v>
      </c>
      <c r="H117" s="3">
        <f t="shared" si="45"/>
        <v>0</v>
      </c>
      <c r="I117" s="3">
        <f t="shared" si="45"/>
        <v>0</v>
      </c>
      <c r="J117" s="50" t="str">
        <f t="shared" si="41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46">D118+F118</f>
        <v>0</v>
      </c>
      <c r="I118" s="12">
        <f t="shared" si="46"/>
        <v>0</v>
      </c>
      <c r="J118" s="50" t="str">
        <f t="shared" si="41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46"/>
        <v>0</v>
      </c>
      <c r="I119" s="12">
        <f t="shared" si="46"/>
        <v>0</v>
      </c>
      <c r="J119" s="50" t="str">
        <f t="shared" si="41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46"/>
        <v>0</v>
      </c>
      <c r="I120" s="12">
        <f t="shared" si="46"/>
        <v>0</v>
      </c>
      <c r="J120" s="50" t="str">
        <f t="shared" si="41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46"/>
        <v>0</v>
      </c>
      <c r="I121" s="12">
        <f t="shared" si="46"/>
        <v>0</v>
      </c>
      <c r="J121" s="50" t="str">
        <f t="shared" si="41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 t="shared" ref="D122:I122" si="47">D123+D126+D129+D134+D138+D142+D146+D149</f>
        <v>0</v>
      </c>
      <c r="E122" s="3">
        <f t="shared" si="47"/>
        <v>0</v>
      </c>
      <c r="F122" s="3">
        <f t="shared" si="47"/>
        <v>0</v>
      </c>
      <c r="G122" s="3">
        <f t="shared" si="47"/>
        <v>0</v>
      </c>
      <c r="H122" s="3">
        <f t="shared" si="47"/>
        <v>0</v>
      </c>
      <c r="I122" s="3">
        <f t="shared" si="47"/>
        <v>0</v>
      </c>
      <c r="J122" s="50" t="str">
        <f t="shared" si="41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48">SUM(D124:D125)</f>
        <v>0</v>
      </c>
      <c r="E123" s="3">
        <f t="shared" si="48"/>
        <v>0</v>
      </c>
      <c r="F123" s="3">
        <f t="shared" si="48"/>
        <v>0</v>
      </c>
      <c r="G123" s="3">
        <f t="shared" si="48"/>
        <v>0</v>
      </c>
      <c r="H123" s="3">
        <f t="shared" si="48"/>
        <v>0</v>
      </c>
      <c r="I123" s="3">
        <f t="shared" si="48"/>
        <v>0</v>
      </c>
      <c r="J123" s="50" t="str">
        <f t="shared" si="41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>D124+F124</f>
        <v>0</v>
      </c>
      <c r="I124" s="12">
        <f>E124+G124</f>
        <v>0</v>
      </c>
      <c r="J124" s="50" t="str">
        <f t="shared" si="41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>D125+F125</f>
        <v>0</v>
      </c>
      <c r="I125" s="12">
        <f>E125+G125</f>
        <v>0</v>
      </c>
      <c r="J125" s="50" t="str">
        <f t="shared" si="41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49">SUM(D127:D128)</f>
        <v>0</v>
      </c>
      <c r="E126" s="3">
        <f t="shared" si="49"/>
        <v>0</v>
      </c>
      <c r="F126" s="3">
        <f t="shared" si="49"/>
        <v>0</v>
      </c>
      <c r="G126" s="3">
        <f t="shared" si="49"/>
        <v>0</v>
      </c>
      <c r="H126" s="3">
        <f t="shared" si="49"/>
        <v>0</v>
      </c>
      <c r="I126" s="3">
        <f t="shared" si="49"/>
        <v>0</v>
      </c>
      <c r="J126" s="50" t="str">
        <f t="shared" si="41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>D127+F127</f>
        <v>0</v>
      </c>
      <c r="I127" s="12">
        <f>E127+G127</f>
        <v>0</v>
      </c>
      <c r="J127" s="50" t="str">
        <f t="shared" si="41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>D128+F128</f>
        <v>0</v>
      </c>
      <c r="I128" s="12">
        <f>E128+G128</f>
        <v>0</v>
      </c>
      <c r="J128" s="50" t="str">
        <f t="shared" si="41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0">SUM(D130:D133)</f>
        <v>0</v>
      </c>
      <c r="E129" s="3">
        <f t="shared" si="50"/>
        <v>0</v>
      </c>
      <c r="F129" s="3">
        <f t="shared" si="50"/>
        <v>0</v>
      </c>
      <c r="G129" s="3">
        <f t="shared" si="50"/>
        <v>0</v>
      </c>
      <c r="H129" s="3">
        <f t="shared" si="50"/>
        <v>0</v>
      </c>
      <c r="I129" s="3">
        <f t="shared" si="50"/>
        <v>0</v>
      </c>
      <c r="J129" s="50" t="str">
        <f t="shared" si="41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1">D130+F130</f>
        <v>0</v>
      </c>
      <c r="I130" s="12">
        <f t="shared" si="51"/>
        <v>0</v>
      </c>
      <c r="J130" s="50" t="str">
        <f t="shared" si="41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1"/>
        <v>0</v>
      </c>
      <c r="I131" s="12">
        <f t="shared" si="51"/>
        <v>0</v>
      </c>
      <c r="J131" s="50" t="str">
        <f t="shared" si="41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1"/>
        <v>0</v>
      </c>
      <c r="I132" s="12">
        <f t="shared" si="51"/>
        <v>0</v>
      </c>
      <c r="J132" s="50" t="str">
        <f t="shared" si="41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1"/>
        <v>0</v>
      </c>
      <c r="I133" s="12">
        <f t="shared" si="51"/>
        <v>0</v>
      </c>
      <c r="J133" s="50" t="str">
        <f t="shared" si="41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 t="shared" ref="D134:I134" si="52">SUM(D135:D137)</f>
        <v>0</v>
      </c>
      <c r="E134" s="3">
        <f t="shared" si="52"/>
        <v>0</v>
      </c>
      <c r="F134" s="3">
        <f t="shared" si="52"/>
        <v>0</v>
      </c>
      <c r="G134" s="3">
        <f t="shared" si="52"/>
        <v>0</v>
      </c>
      <c r="H134" s="3">
        <f t="shared" si="52"/>
        <v>0</v>
      </c>
      <c r="I134" s="3">
        <f t="shared" si="52"/>
        <v>0</v>
      </c>
      <c r="J134" s="50" t="str">
        <f t="shared" si="41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53">D135+F135</f>
        <v>0</v>
      </c>
      <c r="I135" s="11">
        <f t="shared" si="53"/>
        <v>0</v>
      </c>
      <c r="J135" s="50" t="str">
        <f t="shared" si="41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53"/>
        <v>0</v>
      </c>
      <c r="I136" s="11">
        <f t="shared" si="53"/>
        <v>0</v>
      </c>
      <c r="J136" s="50" t="str">
        <f t="shared" si="41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53"/>
        <v>0</v>
      </c>
      <c r="I137" s="11">
        <f t="shared" si="53"/>
        <v>0</v>
      </c>
      <c r="J137" s="50" t="str">
        <f t="shared" si="41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54">SUM(D139:D141)</f>
        <v>0</v>
      </c>
      <c r="E138" s="3">
        <f t="shared" si="54"/>
        <v>0</v>
      </c>
      <c r="F138" s="3">
        <f t="shared" si="54"/>
        <v>0</v>
      </c>
      <c r="G138" s="3">
        <f t="shared" si="54"/>
        <v>0</v>
      </c>
      <c r="H138" s="3">
        <f t="shared" si="54"/>
        <v>0</v>
      </c>
      <c r="I138" s="3">
        <f t="shared" si="54"/>
        <v>0</v>
      </c>
      <c r="J138" s="50" t="str">
        <f t="shared" si="41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55">D139+F139</f>
        <v>0</v>
      </c>
      <c r="I139" s="12">
        <f t="shared" si="55"/>
        <v>0</v>
      </c>
      <c r="J139" s="50" t="str">
        <f t="shared" si="41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55"/>
        <v>0</v>
      </c>
      <c r="I140" s="12">
        <f t="shared" si="55"/>
        <v>0</v>
      </c>
      <c r="J140" s="50" t="str">
        <f t="shared" si="41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55"/>
        <v>0</v>
      </c>
      <c r="I141" s="12">
        <f t="shared" si="55"/>
        <v>0</v>
      </c>
      <c r="J141" s="50" t="str">
        <f t="shared" si="41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56">SUM(D143:D145)</f>
        <v>0</v>
      </c>
      <c r="E142" s="3">
        <f t="shared" si="56"/>
        <v>0</v>
      </c>
      <c r="F142" s="3">
        <f t="shared" si="56"/>
        <v>0</v>
      </c>
      <c r="G142" s="3">
        <f t="shared" si="56"/>
        <v>0</v>
      </c>
      <c r="H142" s="3">
        <f t="shared" si="56"/>
        <v>0</v>
      </c>
      <c r="I142" s="3">
        <f t="shared" si="56"/>
        <v>0</v>
      </c>
      <c r="J142" s="50" t="str">
        <f t="shared" si="41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57">D143+F143</f>
        <v>0</v>
      </c>
      <c r="I143" s="12">
        <f t="shared" si="57"/>
        <v>0</v>
      </c>
      <c r="J143" s="50" t="str">
        <f t="shared" si="41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57"/>
        <v>0</v>
      </c>
      <c r="I144" s="12">
        <f t="shared" si="57"/>
        <v>0</v>
      </c>
      <c r="J144" s="50" t="str">
        <f t="shared" si="41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57"/>
        <v>0</v>
      </c>
      <c r="I145" s="12">
        <f t="shared" si="57"/>
        <v>0</v>
      </c>
      <c r="J145" s="50" t="str">
        <f t="shared" si="41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 t="shared" ref="D146:I146" si="58">SUM(D147:D148)</f>
        <v>0</v>
      </c>
      <c r="E146" s="3">
        <f t="shared" si="58"/>
        <v>0</v>
      </c>
      <c r="F146" s="3">
        <f t="shared" si="58"/>
        <v>0</v>
      </c>
      <c r="G146" s="3">
        <f t="shared" si="58"/>
        <v>0</v>
      </c>
      <c r="H146" s="3">
        <f t="shared" si="58"/>
        <v>0</v>
      </c>
      <c r="I146" s="3">
        <f t="shared" si="58"/>
        <v>0</v>
      </c>
      <c r="J146" s="50" t="str">
        <f t="shared" si="41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>D147+F147</f>
        <v>0</v>
      </c>
      <c r="I147" s="12">
        <f>E147+G147</f>
        <v>0</v>
      </c>
      <c r="J147" s="50" t="str">
        <f t="shared" si="41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>D148+F148</f>
        <v>0</v>
      </c>
      <c r="I148" s="12">
        <f>E148+G148</f>
        <v>0</v>
      </c>
      <c r="J148" s="50" t="str">
        <f t="shared" si="41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59">SUM(D150:D153)</f>
        <v>0</v>
      </c>
      <c r="E149" s="3">
        <f t="shared" si="59"/>
        <v>0</v>
      </c>
      <c r="F149" s="3">
        <f t="shared" si="59"/>
        <v>0</v>
      </c>
      <c r="G149" s="3">
        <f t="shared" si="59"/>
        <v>0</v>
      </c>
      <c r="H149" s="3">
        <f t="shared" si="59"/>
        <v>0</v>
      </c>
      <c r="I149" s="3">
        <f t="shared" si="59"/>
        <v>0</v>
      </c>
      <c r="J149" s="50" t="str">
        <f t="shared" si="41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0">D150+F150</f>
        <v>0</v>
      </c>
      <c r="I150" s="12">
        <f t="shared" si="60"/>
        <v>0</v>
      </c>
      <c r="J150" s="50" t="str">
        <f t="shared" si="41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0"/>
        <v>0</v>
      </c>
      <c r="I151" s="12">
        <f t="shared" si="60"/>
        <v>0</v>
      </c>
      <c r="J151" s="50" t="str">
        <f t="shared" si="41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0"/>
        <v>0</v>
      </c>
      <c r="I152" s="12">
        <f t="shared" si="60"/>
        <v>0</v>
      </c>
      <c r="J152" s="50" t="str">
        <f t="shared" si="41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0"/>
        <v>0</v>
      </c>
      <c r="I153" s="12">
        <f t="shared" si="60"/>
        <v>0</v>
      </c>
      <c r="J153" s="52" t="str">
        <f t="shared" si="41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1">D155+D161</f>
        <v>0</v>
      </c>
      <c r="E154" s="3">
        <f t="shared" si="61"/>
        <v>0</v>
      </c>
      <c r="F154" s="3">
        <f t="shared" si="61"/>
        <v>0</v>
      </c>
      <c r="G154" s="3">
        <f t="shared" si="61"/>
        <v>0</v>
      </c>
      <c r="H154" s="3">
        <f t="shared" si="61"/>
        <v>0</v>
      </c>
      <c r="I154" s="3">
        <f t="shared" si="61"/>
        <v>0</v>
      </c>
      <c r="J154" s="52" t="str">
        <f t="shared" si="41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62">SUM(D156:D160)</f>
        <v>0</v>
      </c>
      <c r="E155" s="3">
        <f t="shared" si="62"/>
        <v>0</v>
      </c>
      <c r="F155" s="3">
        <f t="shared" si="62"/>
        <v>0</v>
      </c>
      <c r="G155" s="3">
        <f t="shared" si="62"/>
        <v>0</v>
      </c>
      <c r="H155" s="3">
        <f t="shared" si="62"/>
        <v>0</v>
      </c>
      <c r="I155" s="3">
        <f t="shared" si="62"/>
        <v>0</v>
      </c>
      <c r="J155" s="52" t="str">
        <f t="shared" si="41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63">D156+F156</f>
        <v>0</v>
      </c>
      <c r="I156" s="12">
        <f t="shared" si="63"/>
        <v>0</v>
      </c>
      <c r="J156" s="50" t="str">
        <f t="shared" si="41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63"/>
        <v>0</v>
      </c>
      <c r="I157" s="12">
        <f t="shared" si="63"/>
        <v>0</v>
      </c>
      <c r="J157" s="50" t="str">
        <f t="shared" si="41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63"/>
        <v>0</v>
      </c>
      <c r="I158" s="12">
        <f t="shared" si="63"/>
        <v>0</v>
      </c>
      <c r="J158" s="50" t="str">
        <f t="shared" si="41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63"/>
        <v>0</v>
      </c>
      <c r="I159" s="12">
        <f t="shared" si="63"/>
        <v>0</v>
      </c>
      <c r="J159" s="50" t="str">
        <f t="shared" si="41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63"/>
        <v>0</v>
      </c>
      <c r="I160" s="12">
        <f t="shared" si="63"/>
        <v>0</v>
      </c>
      <c r="J160" s="50" t="str">
        <f t="shared" si="41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64">SUM(D162:D164)</f>
        <v>0</v>
      </c>
      <c r="E161" s="3">
        <f t="shared" si="64"/>
        <v>0</v>
      </c>
      <c r="F161" s="3">
        <f t="shared" si="64"/>
        <v>0</v>
      </c>
      <c r="G161" s="3">
        <f t="shared" si="64"/>
        <v>0</v>
      </c>
      <c r="H161" s="3">
        <f t="shared" si="64"/>
        <v>0</v>
      </c>
      <c r="I161" s="3">
        <f t="shared" si="64"/>
        <v>0</v>
      </c>
      <c r="J161" s="50" t="str">
        <f t="shared" si="41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65">D162+F162</f>
        <v>0</v>
      </c>
      <c r="I162" s="12">
        <f t="shared" si="65"/>
        <v>0</v>
      </c>
      <c r="J162" s="50" t="str">
        <f t="shared" si="41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65"/>
        <v>0</v>
      </c>
      <c r="I163" s="12">
        <f t="shared" si="65"/>
        <v>0</v>
      </c>
      <c r="J163" s="50" t="str">
        <f t="shared" si="41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65"/>
        <v>0</v>
      </c>
      <c r="I164" s="12">
        <f t="shared" si="65"/>
        <v>0</v>
      </c>
      <c r="J164" s="50" t="str">
        <f t="shared" si="41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66">D166+D170+D175+D181</f>
        <v>0</v>
      </c>
      <c r="E165" s="3">
        <f t="shared" si="66"/>
        <v>0</v>
      </c>
      <c r="F165" s="3">
        <f t="shared" si="66"/>
        <v>0</v>
      </c>
      <c r="G165" s="3">
        <f t="shared" si="66"/>
        <v>0</v>
      </c>
      <c r="H165" s="3">
        <f t="shared" si="66"/>
        <v>0</v>
      </c>
      <c r="I165" s="3">
        <f t="shared" si="66"/>
        <v>0</v>
      </c>
      <c r="J165" s="50" t="str">
        <f t="shared" si="41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67">SUM(D167:D169)</f>
        <v>0</v>
      </c>
      <c r="E166" s="3">
        <f t="shared" si="67"/>
        <v>0</v>
      </c>
      <c r="F166" s="3">
        <f t="shared" si="67"/>
        <v>0</v>
      </c>
      <c r="G166" s="3">
        <f t="shared" si="67"/>
        <v>0</v>
      </c>
      <c r="H166" s="3">
        <f t="shared" si="67"/>
        <v>0</v>
      </c>
      <c r="I166" s="3">
        <f t="shared" si="67"/>
        <v>0</v>
      </c>
      <c r="J166" s="50" t="str">
        <f t="shared" si="41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68">D167+F167</f>
        <v>0</v>
      </c>
      <c r="I167" s="12">
        <f t="shared" si="68"/>
        <v>0</v>
      </c>
      <c r="J167" s="50" t="str">
        <f t="shared" si="41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68"/>
        <v>0</v>
      </c>
      <c r="I168" s="12">
        <f t="shared" si="68"/>
        <v>0</v>
      </c>
      <c r="J168" s="50" t="str">
        <f t="shared" si="41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68"/>
        <v>0</v>
      </c>
      <c r="I169" s="12">
        <f t="shared" si="68"/>
        <v>0</v>
      </c>
      <c r="J169" s="50" t="str">
        <f t="shared" si="41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69">SUM(D171:D174)</f>
        <v>0</v>
      </c>
      <c r="E170" s="3">
        <f t="shared" si="69"/>
        <v>0</v>
      </c>
      <c r="F170" s="3">
        <f t="shared" si="69"/>
        <v>0</v>
      </c>
      <c r="G170" s="3">
        <f t="shared" si="69"/>
        <v>0</v>
      </c>
      <c r="H170" s="3">
        <f t="shared" si="69"/>
        <v>0</v>
      </c>
      <c r="I170" s="3">
        <f t="shared" si="69"/>
        <v>0</v>
      </c>
      <c r="J170" s="50" t="str">
        <f t="shared" si="41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0">D171+F171</f>
        <v>0</v>
      </c>
      <c r="I171" s="12">
        <f t="shared" si="70"/>
        <v>0</v>
      </c>
      <c r="J171" s="50" t="str">
        <f t="shared" si="41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0"/>
        <v>0</v>
      </c>
      <c r="I172" s="12">
        <f t="shared" si="70"/>
        <v>0</v>
      </c>
      <c r="J172" s="50" t="str">
        <f t="shared" ref="J172:J235" si="71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0"/>
        <v>0</v>
      </c>
      <c r="I173" s="12">
        <f t="shared" si="70"/>
        <v>0</v>
      </c>
      <c r="J173" s="50" t="str">
        <f t="shared" si="71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0"/>
        <v>0</v>
      </c>
      <c r="I174" s="12">
        <f t="shared" si="70"/>
        <v>0</v>
      </c>
      <c r="J174" s="50" t="str">
        <f t="shared" si="71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72">SUM(D176:D180)</f>
        <v>0</v>
      </c>
      <c r="E175" s="3">
        <f t="shared" si="72"/>
        <v>0</v>
      </c>
      <c r="F175" s="3">
        <f t="shared" si="72"/>
        <v>0</v>
      </c>
      <c r="G175" s="3">
        <f t="shared" si="72"/>
        <v>0</v>
      </c>
      <c r="H175" s="3">
        <f t="shared" si="72"/>
        <v>0</v>
      </c>
      <c r="I175" s="3">
        <f t="shared" si="72"/>
        <v>0</v>
      </c>
      <c r="J175" s="50" t="str">
        <f t="shared" si="71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73">D176+F176</f>
        <v>0</v>
      </c>
      <c r="I176" s="12">
        <f t="shared" si="73"/>
        <v>0</v>
      </c>
      <c r="J176" s="50" t="str">
        <f t="shared" si="71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73"/>
        <v>0</v>
      </c>
      <c r="I177" s="12">
        <f t="shared" si="73"/>
        <v>0</v>
      </c>
      <c r="J177" s="50" t="str">
        <f t="shared" si="71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73"/>
        <v>0</v>
      </c>
      <c r="I178" s="12">
        <f t="shared" si="73"/>
        <v>0</v>
      </c>
      <c r="J178" s="50" t="str">
        <f t="shared" si="71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73"/>
        <v>0</v>
      </c>
      <c r="I179" s="12">
        <f t="shared" si="73"/>
        <v>0</v>
      </c>
      <c r="J179" s="50" t="str">
        <f t="shared" si="71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73"/>
        <v>0</v>
      </c>
      <c r="I180" s="12">
        <f t="shared" si="73"/>
        <v>0</v>
      </c>
      <c r="J180" s="50" t="str">
        <f t="shared" si="71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 t="shared" ref="D181:I181" si="74">SUM(D182:D186)</f>
        <v>0</v>
      </c>
      <c r="E181" s="3">
        <f t="shared" si="74"/>
        <v>0</v>
      </c>
      <c r="F181" s="3">
        <f t="shared" si="74"/>
        <v>0</v>
      </c>
      <c r="G181" s="3">
        <f t="shared" si="74"/>
        <v>0</v>
      </c>
      <c r="H181" s="3">
        <f t="shared" si="74"/>
        <v>0</v>
      </c>
      <c r="I181" s="3">
        <f t="shared" si="74"/>
        <v>0</v>
      </c>
      <c r="J181" s="50" t="str">
        <f t="shared" si="71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75">D182+F182</f>
        <v>0</v>
      </c>
      <c r="I182" s="12">
        <f t="shared" si="75"/>
        <v>0</v>
      </c>
      <c r="J182" s="50" t="str">
        <f t="shared" si="71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75"/>
        <v>0</v>
      </c>
      <c r="I183" s="12">
        <f t="shared" si="75"/>
        <v>0</v>
      </c>
      <c r="J183" s="50" t="str">
        <f t="shared" si="71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75"/>
        <v>0</v>
      </c>
      <c r="I184" s="12">
        <f t="shared" si="75"/>
        <v>0</v>
      </c>
      <c r="J184" s="50" t="str">
        <f t="shared" si="71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75"/>
        <v>0</v>
      </c>
      <c r="I185" s="12">
        <f t="shared" si="75"/>
        <v>0</v>
      </c>
      <c r="J185" s="50" t="str">
        <f t="shared" si="71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75"/>
        <v>0</v>
      </c>
      <c r="I186" s="12">
        <f t="shared" si="75"/>
        <v>0</v>
      </c>
      <c r="J186" s="50" t="str">
        <f t="shared" si="71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 t="shared" ref="D187:I187" si="76">D188+D200+D233+D237+D239</f>
        <v>0</v>
      </c>
      <c r="E187" s="3">
        <f t="shared" si="76"/>
        <v>0</v>
      </c>
      <c r="F187" s="3">
        <f t="shared" si="76"/>
        <v>0</v>
      </c>
      <c r="G187" s="3">
        <f t="shared" si="76"/>
        <v>0</v>
      </c>
      <c r="H187" s="3">
        <f t="shared" si="76"/>
        <v>0</v>
      </c>
      <c r="I187" s="3">
        <f t="shared" si="76"/>
        <v>0</v>
      </c>
      <c r="J187" s="50" t="str">
        <f t="shared" si="71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77">D189+D193</f>
        <v>0</v>
      </c>
      <c r="E188" s="3">
        <f t="shared" si="77"/>
        <v>0</v>
      </c>
      <c r="F188" s="3">
        <f t="shared" si="77"/>
        <v>0</v>
      </c>
      <c r="G188" s="3">
        <f t="shared" si="77"/>
        <v>0</v>
      </c>
      <c r="H188" s="3">
        <f t="shared" si="77"/>
        <v>0</v>
      </c>
      <c r="I188" s="3">
        <f t="shared" si="77"/>
        <v>0</v>
      </c>
      <c r="J188" s="50" t="str">
        <f t="shared" si="71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78">SUM(D190:D192)</f>
        <v>0</v>
      </c>
      <c r="E189" s="3">
        <f t="shared" si="78"/>
        <v>0</v>
      </c>
      <c r="F189" s="3">
        <f t="shared" si="78"/>
        <v>0</v>
      </c>
      <c r="G189" s="3">
        <f t="shared" si="78"/>
        <v>0</v>
      </c>
      <c r="H189" s="3">
        <f t="shared" si="78"/>
        <v>0</v>
      </c>
      <c r="I189" s="3">
        <f t="shared" si="78"/>
        <v>0</v>
      </c>
      <c r="J189" s="50" t="str">
        <f t="shared" si="71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79">D190+F190</f>
        <v>0</v>
      </c>
      <c r="I190" s="12">
        <f t="shared" si="79"/>
        <v>0</v>
      </c>
      <c r="J190" s="50" t="str">
        <f t="shared" si="71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79"/>
        <v>0</v>
      </c>
      <c r="I191" s="12">
        <f t="shared" si="79"/>
        <v>0</v>
      </c>
      <c r="J191" s="50" t="str">
        <f t="shared" si="71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79"/>
        <v>0</v>
      </c>
      <c r="I192" s="12">
        <f t="shared" si="79"/>
        <v>0</v>
      </c>
      <c r="J192" s="50" t="str">
        <f t="shared" si="71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0">SUM(D194:D199)</f>
        <v>0</v>
      </c>
      <c r="E193" s="3">
        <f t="shared" si="80"/>
        <v>0</v>
      </c>
      <c r="F193" s="3">
        <f t="shared" si="80"/>
        <v>0</v>
      </c>
      <c r="G193" s="3">
        <f t="shared" si="80"/>
        <v>0</v>
      </c>
      <c r="H193" s="3">
        <f t="shared" si="80"/>
        <v>0</v>
      </c>
      <c r="I193" s="3">
        <f t="shared" si="80"/>
        <v>0</v>
      </c>
      <c r="J193" s="50" t="str">
        <f t="shared" si="71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1">D194+F194</f>
        <v>0</v>
      </c>
      <c r="I194" s="12">
        <f t="shared" si="81"/>
        <v>0</v>
      </c>
      <c r="J194" s="50" t="str">
        <f t="shared" si="71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1"/>
        <v>0</v>
      </c>
      <c r="I195" s="12">
        <f t="shared" si="81"/>
        <v>0</v>
      </c>
      <c r="J195" s="50" t="str">
        <f t="shared" si="71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1"/>
        <v>0</v>
      </c>
      <c r="I196" s="12">
        <f t="shared" si="81"/>
        <v>0</v>
      </c>
      <c r="J196" s="50" t="str">
        <f t="shared" si="71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1"/>
        <v>0</v>
      </c>
      <c r="I197" s="12">
        <f t="shared" si="81"/>
        <v>0</v>
      </c>
      <c r="J197" s="50" t="str">
        <f t="shared" si="71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1"/>
        <v>0</v>
      </c>
      <c r="I198" s="12">
        <f t="shared" si="81"/>
        <v>0</v>
      </c>
      <c r="J198" s="50" t="str">
        <f t="shared" si="71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1"/>
        <v>0</v>
      </c>
      <c r="I199" s="12">
        <f t="shared" si="81"/>
        <v>0</v>
      </c>
      <c r="J199" s="50" t="str">
        <f t="shared" si="71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82">D201+D206+D215+D220+D225+D228</f>
        <v>0</v>
      </c>
      <c r="E200" s="3">
        <f t="shared" si="82"/>
        <v>0</v>
      </c>
      <c r="F200" s="3">
        <f t="shared" si="82"/>
        <v>0</v>
      </c>
      <c r="G200" s="3">
        <f t="shared" si="82"/>
        <v>0</v>
      </c>
      <c r="H200" s="3">
        <f t="shared" si="82"/>
        <v>0</v>
      </c>
      <c r="I200" s="3">
        <f t="shared" si="82"/>
        <v>0</v>
      </c>
      <c r="J200" s="50" t="str">
        <f t="shared" si="71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 t="shared" ref="D201:I201" si="83">SUM(D202:D205)</f>
        <v>0</v>
      </c>
      <c r="E201" s="3">
        <f t="shared" si="83"/>
        <v>0</v>
      </c>
      <c r="F201" s="3">
        <f t="shared" si="83"/>
        <v>0</v>
      </c>
      <c r="G201" s="3">
        <f t="shared" si="83"/>
        <v>0</v>
      </c>
      <c r="H201" s="3">
        <f t="shared" si="83"/>
        <v>0</v>
      </c>
      <c r="I201" s="3">
        <f t="shared" si="83"/>
        <v>0</v>
      </c>
      <c r="J201" s="50" t="str">
        <f t="shared" si="71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84">D202+F202</f>
        <v>0</v>
      </c>
      <c r="I202" s="12">
        <f t="shared" si="84"/>
        <v>0</v>
      </c>
      <c r="J202" s="50" t="str">
        <f t="shared" si="71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84"/>
        <v>0</v>
      </c>
      <c r="I203" s="12">
        <f t="shared" si="84"/>
        <v>0</v>
      </c>
      <c r="J203" s="50" t="str">
        <f t="shared" si="71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84"/>
        <v>0</v>
      </c>
      <c r="I204" s="12">
        <f t="shared" si="84"/>
        <v>0</v>
      </c>
      <c r="J204" s="50" t="str">
        <f t="shared" si="71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84"/>
        <v>0</v>
      </c>
      <c r="I205" s="12">
        <f t="shared" si="84"/>
        <v>0</v>
      </c>
      <c r="J205" s="50" t="str">
        <f t="shared" si="71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85">SUM(D207:D214)</f>
        <v>0</v>
      </c>
      <c r="E206" s="3">
        <f t="shared" si="85"/>
        <v>0</v>
      </c>
      <c r="F206" s="3">
        <f t="shared" si="85"/>
        <v>0</v>
      </c>
      <c r="G206" s="3">
        <f t="shared" si="85"/>
        <v>0</v>
      </c>
      <c r="H206" s="3">
        <f t="shared" si="85"/>
        <v>0</v>
      </c>
      <c r="I206" s="3">
        <f t="shared" si="85"/>
        <v>0</v>
      </c>
      <c r="J206" s="50" t="str">
        <f t="shared" si="71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86">D207+F207</f>
        <v>0</v>
      </c>
      <c r="I207" s="12">
        <f t="shared" si="86"/>
        <v>0</v>
      </c>
      <c r="J207" s="50" t="str">
        <f t="shared" si="71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86"/>
        <v>0</v>
      </c>
      <c r="I208" s="12">
        <f t="shared" si="86"/>
        <v>0</v>
      </c>
      <c r="J208" s="50" t="str">
        <f t="shared" si="71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86"/>
        <v>0</v>
      </c>
      <c r="I209" s="12">
        <f t="shared" si="86"/>
        <v>0</v>
      </c>
      <c r="J209" s="50" t="str">
        <f t="shared" si="71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86"/>
        <v>0</v>
      </c>
      <c r="I210" s="12">
        <f t="shared" si="86"/>
        <v>0</v>
      </c>
      <c r="J210" s="50" t="str">
        <f t="shared" si="71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86"/>
        <v>0</v>
      </c>
      <c r="I211" s="11">
        <f t="shared" si="86"/>
        <v>0</v>
      </c>
      <c r="J211" s="50" t="str">
        <f t="shared" si="71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86"/>
        <v>0</v>
      </c>
      <c r="I212" s="12">
        <f t="shared" si="86"/>
        <v>0</v>
      </c>
      <c r="J212" s="50" t="str">
        <f t="shared" si="71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86"/>
        <v>0</v>
      </c>
      <c r="I213" s="12">
        <f t="shared" si="86"/>
        <v>0</v>
      </c>
      <c r="J213" s="50" t="str">
        <f t="shared" si="71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86"/>
        <v>0</v>
      </c>
      <c r="I214" s="12">
        <f t="shared" si="86"/>
        <v>0</v>
      </c>
      <c r="J214" s="50" t="str">
        <f t="shared" si="71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87">SUM(D216:D219)</f>
        <v>0</v>
      </c>
      <c r="E215" s="3">
        <f t="shared" si="87"/>
        <v>0</v>
      </c>
      <c r="F215" s="3">
        <f t="shared" si="87"/>
        <v>0</v>
      </c>
      <c r="G215" s="3">
        <f t="shared" si="87"/>
        <v>0</v>
      </c>
      <c r="H215" s="3">
        <f t="shared" si="87"/>
        <v>0</v>
      </c>
      <c r="I215" s="3">
        <f t="shared" si="87"/>
        <v>0</v>
      </c>
      <c r="J215" s="50" t="str">
        <f t="shared" si="71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88">D216+F216</f>
        <v>0</v>
      </c>
      <c r="I216" s="12">
        <f t="shared" si="88"/>
        <v>0</v>
      </c>
      <c r="J216" s="50" t="str">
        <f t="shared" si="71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88"/>
        <v>0</v>
      </c>
      <c r="I217" s="12">
        <f t="shared" si="88"/>
        <v>0</v>
      </c>
      <c r="J217" s="50" t="str">
        <f t="shared" si="71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88"/>
        <v>0</v>
      </c>
      <c r="I218" s="12">
        <f t="shared" si="88"/>
        <v>0</v>
      </c>
      <c r="J218" s="50" t="str">
        <f t="shared" si="71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88"/>
        <v>0</v>
      </c>
      <c r="I219" s="12">
        <f t="shared" si="88"/>
        <v>0</v>
      </c>
      <c r="J219" s="50" t="str">
        <f t="shared" si="71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89">SUM(D221:D224)</f>
        <v>0</v>
      </c>
      <c r="E220" s="3">
        <f t="shared" si="89"/>
        <v>0</v>
      </c>
      <c r="F220" s="3">
        <f t="shared" si="89"/>
        <v>0</v>
      </c>
      <c r="G220" s="3">
        <f t="shared" si="89"/>
        <v>0</v>
      </c>
      <c r="H220" s="3">
        <f t="shared" si="89"/>
        <v>0</v>
      </c>
      <c r="I220" s="3">
        <f t="shared" si="89"/>
        <v>0</v>
      </c>
      <c r="J220" s="50" t="str">
        <f t="shared" si="71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0">D221+F221</f>
        <v>0</v>
      </c>
      <c r="I221" s="12">
        <f t="shared" si="90"/>
        <v>0</v>
      </c>
      <c r="J221" s="50" t="str">
        <f t="shared" si="71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0"/>
        <v>0</v>
      </c>
      <c r="I222" s="12">
        <f t="shared" si="90"/>
        <v>0</v>
      </c>
      <c r="J222" s="50" t="str">
        <f t="shared" si="71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0"/>
        <v>0</v>
      </c>
      <c r="I223" s="12">
        <f t="shared" si="90"/>
        <v>0</v>
      </c>
      <c r="J223" s="50" t="str">
        <f t="shared" si="71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0"/>
        <v>0</v>
      </c>
      <c r="I224" s="12">
        <f t="shared" si="90"/>
        <v>0</v>
      </c>
      <c r="J224" s="50" t="str">
        <f t="shared" si="71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1">SUM(D226:D227)</f>
        <v>0</v>
      </c>
      <c r="E225" s="3">
        <f t="shared" si="91"/>
        <v>0</v>
      </c>
      <c r="F225" s="3">
        <f t="shared" si="91"/>
        <v>0</v>
      </c>
      <c r="G225" s="3">
        <f t="shared" si="91"/>
        <v>0</v>
      </c>
      <c r="H225" s="3">
        <f t="shared" si="91"/>
        <v>0</v>
      </c>
      <c r="I225" s="3">
        <f t="shared" si="91"/>
        <v>0</v>
      </c>
      <c r="J225" s="50" t="str">
        <f t="shared" si="71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>D226+F226</f>
        <v>0</v>
      </c>
      <c r="I226" s="12">
        <f>E226+G226</f>
        <v>0</v>
      </c>
      <c r="J226" s="50" t="str">
        <f t="shared" si="71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>D227+F227</f>
        <v>0</v>
      </c>
      <c r="I227" s="12">
        <f>E227+G227</f>
        <v>0</v>
      </c>
      <c r="J227" s="50" t="str">
        <f t="shared" si="71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92">SUM(D229:D232)</f>
        <v>0</v>
      </c>
      <c r="E228" s="3">
        <f t="shared" si="92"/>
        <v>0</v>
      </c>
      <c r="F228" s="3">
        <f t="shared" si="92"/>
        <v>0</v>
      </c>
      <c r="G228" s="3">
        <f t="shared" si="92"/>
        <v>0</v>
      </c>
      <c r="H228" s="3">
        <f t="shared" si="92"/>
        <v>0</v>
      </c>
      <c r="I228" s="3">
        <f t="shared" si="92"/>
        <v>0</v>
      </c>
      <c r="J228" s="50" t="str">
        <f t="shared" si="71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93">D229+F229</f>
        <v>0</v>
      </c>
      <c r="I229" s="12">
        <f t="shared" si="93"/>
        <v>0</v>
      </c>
      <c r="J229" s="50" t="str">
        <f t="shared" si="71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93"/>
        <v>0</v>
      </c>
      <c r="I230" s="12">
        <f t="shared" si="93"/>
        <v>0</v>
      </c>
      <c r="J230" s="50" t="str">
        <f t="shared" si="71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93"/>
        <v>0</v>
      </c>
      <c r="I231" s="12">
        <f t="shared" si="93"/>
        <v>0</v>
      </c>
      <c r="J231" s="50" t="str">
        <f t="shared" si="71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93"/>
        <v>0</v>
      </c>
      <c r="I232" s="12">
        <f t="shared" si="93"/>
        <v>0</v>
      </c>
      <c r="J232" s="50" t="str">
        <f t="shared" si="71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 t="shared" ref="D233:I233" si="94">D234</f>
        <v>0</v>
      </c>
      <c r="E233" s="3">
        <f t="shared" si="94"/>
        <v>0</v>
      </c>
      <c r="F233" s="3">
        <f t="shared" si="94"/>
        <v>0</v>
      </c>
      <c r="G233" s="3">
        <f t="shared" si="94"/>
        <v>0</v>
      </c>
      <c r="H233" s="3">
        <f t="shared" si="94"/>
        <v>0</v>
      </c>
      <c r="I233" s="3">
        <f t="shared" si="94"/>
        <v>0</v>
      </c>
      <c r="J233" s="50" t="str">
        <f t="shared" si="71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 t="shared" ref="D234:I234" si="95">SUM(D235:D236)</f>
        <v>0</v>
      </c>
      <c r="E234" s="3">
        <f t="shared" si="95"/>
        <v>0</v>
      </c>
      <c r="F234" s="3">
        <f t="shared" si="95"/>
        <v>0</v>
      </c>
      <c r="G234" s="3">
        <f t="shared" si="95"/>
        <v>0</v>
      </c>
      <c r="H234" s="3">
        <f t="shared" si="95"/>
        <v>0</v>
      </c>
      <c r="I234" s="3">
        <f t="shared" si="95"/>
        <v>0</v>
      </c>
      <c r="J234" s="50" t="str">
        <f t="shared" si="71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>D235+F235</f>
        <v>0</v>
      </c>
      <c r="I235" s="12">
        <f>E235+G235</f>
        <v>0</v>
      </c>
      <c r="J235" s="50" t="str">
        <f t="shared" si="71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>D236+F236</f>
        <v>0</v>
      </c>
      <c r="I236" s="12">
        <f>E236+G236</f>
        <v>0</v>
      </c>
      <c r="J236" s="50" t="str">
        <f t="shared" ref="J236:J300" si="9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97">D238</f>
        <v>0</v>
      </c>
      <c r="E237" s="3">
        <f t="shared" si="97"/>
        <v>0</v>
      </c>
      <c r="F237" s="3">
        <f t="shared" si="97"/>
        <v>0</v>
      </c>
      <c r="G237" s="3">
        <f t="shared" si="97"/>
        <v>0</v>
      </c>
      <c r="H237" s="3">
        <f t="shared" si="97"/>
        <v>0</v>
      </c>
      <c r="I237" s="3">
        <f t="shared" si="97"/>
        <v>0</v>
      </c>
      <c r="J237" s="50" t="str">
        <f t="shared" si="9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9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98">SUM(D240:D243)</f>
        <v>0</v>
      </c>
      <c r="E239" s="3">
        <f t="shared" si="98"/>
        <v>0</v>
      </c>
      <c r="F239" s="3">
        <f t="shared" si="98"/>
        <v>0</v>
      </c>
      <c r="G239" s="3">
        <f t="shared" si="98"/>
        <v>0</v>
      </c>
      <c r="H239" s="3">
        <f t="shared" si="98"/>
        <v>0</v>
      </c>
      <c r="I239" s="3">
        <f t="shared" si="98"/>
        <v>0</v>
      </c>
      <c r="J239" s="50" t="str">
        <f t="shared" si="9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99">D240+F240</f>
        <v>0</v>
      </c>
      <c r="I240" s="12">
        <f t="shared" si="99"/>
        <v>0</v>
      </c>
      <c r="J240" s="50" t="str">
        <f t="shared" si="9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99"/>
        <v>0</v>
      </c>
      <c r="I241" s="12">
        <f t="shared" si="99"/>
        <v>0</v>
      </c>
      <c r="J241" s="50" t="str">
        <f t="shared" si="9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99"/>
        <v>0</v>
      </c>
      <c r="I242" s="12">
        <f t="shared" si="99"/>
        <v>0</v>
      </c>
      <c r="J242" s="50" t="str">
        <f t="shared" si="9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99"/>
        <v>0</v>
      </c>
      <c r="I243" s="12">
        <f t="shared" si="99"/>
        <v>0</v>
      </c>
      <c r="J243" s="50" t="str">
        <f t="shared" si="9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 t="shared" ref="D244:I244" si="100">D245+D274+D287</f>
        <v>0</v>
      </c>
      <c r="E244" s="3">
        <f t="shared" si="100"/>
        <v>0</v>
      </c>
      <c r="F244" s="3">
        <f t="shared" si="100"/>
        <v>0</v>
      </c>
      <c r="G244" s="3">
        <f t="shared" si="100"/>
        <v>0</v>
      </c>
      <c r="H244" s="3">
        <f t="shared" si="100"/>
        <v>0</v>
      </c>
      <c r="I244" s="3">
        <f t="shared" si="100"/>
        <v>0</v>
      </c>
      <c r="J244" s="50" t="str">
        <f t="shared" si="9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 t="shared" ref="D245:I245" si="101">D246+D249+D253+D254+D261+D266</f>
        <v>0</v>
      </c>
      <c r="E245" s="3">
        <f t="shared" si="101"/>
        <v>0</v>
      </c>
      <c r="F245" s="3">
        <f t="shared" si="101"/>
        <v>0</v>
      </c>
      <c r="G245" s="3">
        <f t="shared" si="101"/>
        <v>0</v>
      </c>
      <c r="H245" s="3">
        <f t="shared" si="101"/>
        <v>0</v>
      </c>
      <c r="I245" s="3">
        <f t="shared" si="101"/>
        <v>0</v>
      </c>
      <c r="J245" s="50" t="str">
        <f t="shared" si="9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 t="shared" ref="D246:I246" si="102">SUM(D247:D248)</f>
        <v>0</v>
      </c>
      <c r="E246" s="3">
        <f t="shared" si="102"/>
        <v>0</v>
      </c>
      <c r="F246" s="3">
        <f t="shared" si="102"/>
        <v>0</v>
      </c>
      <c r="G246" s="3">
        <f t="shared" si="102"/>
        <v>0</v>
      </c>
      <c r="H246" s="3">
        <f t="shared" si="102"/>
        <v>0</v>
      </c>
      <c r="I246" s="3">
        <f t="shared" si="102"/>
        <v>0</v>
      </c>
      <c r="J246" s="50" t="str">
        <f t="shared" si="9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>D247+F247</f>
        <v>0</v>
      </c>
      <c r="I247" s="12">
        <f>E247+G247</f>
        <v>0</v>
      </c>
      <c r="J247" s="50" t="str">
        <f t="shared" si="9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>D248+F248</f>
        <v>0</v>
      </c>
      <c r="I248" s="12">
        <f>E248+G248</f>
        <v>0</v>
      </c>
      <c r="J248" s="50" t="str">
        <f t="shared" si="9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 t="shared" ref="D249:I249" si="103">SUM(D250:D252)</f>
        <v>0</v>
      </c>
      <c r="E249" s="3">
        <f t="shared" si="103"/>
        <v>0</v>
      </c>
      <c r="F249" s="3">
        <f t="shared" si="103"/>
        <v>0</v>
      </c>
      <c r="G249" s="3">
        <f t="shared" si="103"/>
        <v>0</v>
      </c>
      <c r="H249" s="3">
        <f t="shared" si="103"/>
        <v>0</v>
      </c>
      <c r="I249" s="3">
        <f t="shared" si="103"/>
        <v>0</v>
      </c>
      <c r="J249" s="50" t="str">
        <f t="shared" si="9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04">D250+F250</f>
        <v>0</v>
      </c>
      <c r="I250" s="12">
        <f t="shared" si="104"/>
        <v>0</v>
      </c>
      <c r="J250" s="50" t="str">
        <f t="shared" si="9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04"/>
        <v>0</v>
      </c>
      <c r="I251" s="12">
        <f t="shared" si="104"/>
        <v>0</v>
      </c>
      <c r="J251" s="50" t="str">
        <f t="shared" si="9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04"/>
        <v>0</v>
      </c>
      <c r="I252" s="12">
        <f t="shared" si="104"/>
        <v>0</v>
      </c>
      <c r="J252" s="50" t="str">
        <f t="shared" si="9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04"/>
        <v>0</v>
      </c>
      <c r="I253" s="12">
        <f t="shared" si="104"/>
        <v>0</v>
      </c>
      <c r="J253" s="50" t="str">
        <f t="shared" si="9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 t="shared" ref="D254:I254" si="105">SUM(D255:D260)</f>
        <v>0</v>
      </c>
      <c r="E254" s="3">
        <f t="shared" si="105"/>
        <v>0</v>
      </c>
      <c r="F254" s="3">
        <f t="shared" si="105"/>
        <v>0</v>
      </c>
      <c r="G254" s="3">
        <f t="shared" si="105"/>
        <v>0</v>
      </c>
      <c r="H254" s="3">
        <f t="shared" si="105"/>
        <v>0</v>
      </c>
      <c r="I254" s="3">
        <f t="shared" si="105"/>
        <v>0</v>
      </c>
      <c r="J254" s="50" t="str">
        <f t="shared" si="9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06">D255+F255</f>
        <v>0</v>
      </c>
      <c r="I255" s="12">
        <f t="shared" si="106"/>
        <v>0</v>
      </c>
      <c r="J255" s="50" t="str">
        <f t="shared" si="9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06"/>
        <v>0</v>
      </c>
      <c r="I256" s="12">
        <f t="shared" si="106"/>
        <v>0</v>
      </c>
      <c r="J256" s="50" t="str">
        <f t="shared" si="9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06"/>
        <v>0</v>
      </c>
      <c r="I257" s="12">
        <f t="shared" si="106"/>
        <v>0</v>
      </c>
      <c r="J257" s="50" t="str">
        <f t="shared" si="9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06"/>
        <v>0</v>
      </c>
      <c r="I258" s="12">
        <f t="shared" si="106"/>
        <v>0</v>
      </c>
      <c r="J258" s="50" t="str">
        <f t="shared" si="9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06"/>
        <v>0</v>
      </c>
      <c r="I259" s="12">
        <f t="shared" si="106"/>
        <v>0</v>
      </c>
      <c r="J259" s="50" t="str">
        <f t="shared" si="9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06"/>
        <v>0</v>
      </c>
      <c r="I260" s="12">
        <f t="shared" si="106"/>
        <v>0</v>
      </c>
      <c r="J260" s="50" t="str">
        <f t="shared" si="9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 t="shared" ref="D261:I261" si="107">SUM(D262:D265)</f>
        <v>0</v>
      </c>
      <c r="E261" s="3">
        <f t="shared" si="107"/>
        <v>0</v>
      </c>
      <c r="F261" s="3">
        <f t="shared" si="107"/>
        <v>0</v>
      </c>
      <c r="G261" s="3">
        <f t="shared" si="107"/>
        <v>0</v>
      </c>
      <c r="H261" s="3">
        <f t="shared" si="107"/>
        <v>0</v>
      </c>
      <c r="I261" s="3">
        <f t="shared" si="107"/>
        <v>0</v>
      </c>
      <c r="J261" s="50" t="str">
        <f t="shared" si="9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08">D262+F262</f>
        <v>0</v>
      </c>
      <c r="I262" s="12">
        <f t="shared" si="108"/>
        <v>0</v>
      </c>
      <c r="J262" s="50" t="str">
        <f t="shared" si="9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08"/>
        <v>0</v>
      </c>
      <c r="I263" s="12">
        <f t="shared" si="108"/>
        <v>0</v>
      </c>
      <c r="J263" s="50" t="str">
        <f t="shared" si="9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08"/>
        <v>0</v>
      </c>
      <c r="I264" s="12">
        <f t="shared" si="108"/>
        <v>0</v>
      </c>
      <c r="J264" s="50" t="str">
        <f t="shared" si="9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08"/>
        <v>0</v>
      </c>
      <c r="I265" s="12">
        <f t="shared" si="108"/>
        <v>0</v>
      </c>
      <c r="J265" s="50" t="str">
        <f t="shared" si="9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 t="shared" ref="D266:I266" si="109">SUM(D267:D273)</f>
        <v>0</v>
      </c>
      <c r="E266" s="3">
        <f t="shared" si="109"/>
        <v>0</v>
      </c>
      <c r="F266" s="3">
        <f t="shared" si="109"/>
        <v>0</v>
      </c>
      <c r="G266" s="3">
        <f t="shared" si="109"/>
        <v>0</v>
      </c>
      <c r="H266" s="3">
        <f t="shared" si="109"/>
        <v>0</v>
      </c>
      <c r="I266" s="3">
        <f t="shared" si="109"/>
        <v>0</v>
      </c>
      <c r="J266" s="50" t="str">
        <f t="shared" si="9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10">D267+F267</f>
        <v>0</v>
      </c>
      <c r="I267" s="12">
        <f t="shared" si="110"/>
        <v>0</v>
      </c>
      <c r="J267" s="50" t="str">
        <f t="shared" si="9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10"/>
        <v>0</v>
      </c>
      <c r="I268" s="12">
        <f t="shared" si="110"/>
        <v>0</v>
      </c>
      <c r="J268" s="50" t="str">
        <f t="shared" si="9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10"/>
        <v>0</v>
      </c>
      <c r="I269" s="12">
        <f t="shared" si="110"/>
        <v>0</v>
      </c>
      <c r="J269" s="50" t="str">
        <f t="shared" si="9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10"/>
        <v>0</v>
      </c>
      <c r="I270" s="12">
        <f t="shared" si="110"/>
        <v>0</v>
      </c>
      <c r="J270" s="50" t="str">
        <f t="shared" si="9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10"/>
        <v>0</v>
      </c>
      <c r="I271" s="12">
        <f t="shared" si="110"/>
        <v>0</v>
      </c>
      <c r="J271" s="50" t="str">
        <f t="shared" si="9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10"/>
        <v>0</v>
      </c>
      <c r="I272" s="11">
        <f t="shared" si="110"/>
        <v>0</v>
      </c>
      <c r="J272" s="50" t="str">
        <f t="shared" si="9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10"/>
        <v>0</v>
      </c>
      <c r="I273" s="11">
        <f t="shared" si="110"/>
        <v>0</v>
      </c>
      <c r="J273" s="50" t="str">
        <f t="shared" si="9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 t="shared" ref="D274:I274" si="111">D275+D279+D281+D284</f>
        <v>0</v>
      </c>
      <c r="E274" s="3">
        <f t="shared" si="111"/>
        <v>0</v>
      </c>
      <c r="F274" s="3">
        <f t="shared" si="111"/>
        <v>0</v>
      </c>
      <c r="G274" s="3">
        <f t="shared" si="111"/>
        <v>0</v>
      </c>
      <c r="H274" s="3">
        <f t="shared" si="111"/>
        <v>0</v>
      </c>
      <c r="I274" s="3">
        <f t="shared" si="111"/>
        <v>0</v>
      </c>
      <c r="J274" s="50" t="str">
        <f t="shared" si="9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 t="shared" ref="D275:I275" si="112">SUM(D276:D278)</f>
        <v>0</v>
      </c>
      <c r="E275" s="3">
        <f t="shared" si="112"/>
        <v>0</v>
      </c>
      <c r="F275" s="3">
        <f t="shared" si="112"/>
        <v>0</v>
      </c>
      <c r="G275" s="3">
        <f t="shared" si="112"/>
        <v>0</v>
      </c>
      <c r="H275" s="3">
        <f t="shared" si="112"/>
        <v>0</v>
      </c>
      <c r="I275" s="3">
        <f t="shared" si="112"/>
        <v>0</v>
      </c>
      <c r="J275" s="50" t="str">
        <f t="shared" si="9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13">D276+F276</f>
        <v>0</v>
      </c>
      <c r="I276" s="11">
        <f t="shared" si="113"/>
        <v>0</v>
      </c>
      <c r="J276" s="50" t="str">
        <f t="shared" si="9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13"/>
        <v>0</v>
      </c>
      <c r="I277" s="11">
        <f t="shared" si="113"/>
        <v>0</v>
      </c>
      <c r="J277" s="50" t="str">
        <f t="shared" si="9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13"/>
        <v>0</v>
      </c>
      <c r="I278" s="11">
        <f t="shared" si="113"/>
        <v>0</v>
      </c>
      <c r="J278" s="50" t="str">
        <f t="shared" si="9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 t="shared" ref="D279:I279" si="114">D280</f>
        <v>0</v>
      </c>
      <c r="E279" s="3">
        <f t="shared" si="114"/>
        <v>0</v>
      </c>
      <c r="F279" s="3">
        <f t="shared" si="114"/>
        <v>0</v>
      </c>
      <c r="G279" s="3">
        <f t="shared" si="114"/>
        <v>0</v>
      </c>
      <c r="H279" s="3">
        <f t="shared" si="114"/>
        <v>0</v>
      </c>
      <c r="I279" s="3">
        <f t="shared" si="114"/>
        <v>0</v>
      </c>
      <c r="J279" s="50" t="str">
        <f t="shared" si="9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9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 t="shared" ref="D281:I281" si="115">SUM(D282:D283)</f>
        <v>0</v>
      </c>
      <c r="E281" s="3">
        <f t="shared" si="115"/>
        <v>0</v>
      </c>
      <c r="F281" s="3">
        <f t="shared" si="115"/>
        <v>0</v>
      </c>
      <c r="G281" s="3">
        <f t="shared" si="115"/>
        <v>0</v>
      </c>
      <c r="H281" s="3">
        <f t="shared" si="115"/>
        <v>0</v>
      </c>
      <c r="I281" s="3">
        <f t="shared" si="115"/>
        <v>0</v>
      </c>
      <c r="J281" s="50" t="str">
        <f t="shared" si="9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>D282+F282</f>
        <v>0</v>
      </c>
      <c r="I282" s="11">
        <f>E282+G282</f>
        <v>0</v>
      </c>
      <c r="J282" s="50" t="str">
        <f t="shared" si="9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>D283+F283</f>
        <v>0</v>
      </c>
      <c r="I283" s="11">
        <f>E283+G283</f>
        <v>0</v>
      </c>
      <c r="J283" s="50" t="str">
        <f t="shared" si="9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 t="shared" ref="D284:I284" si="116">SUM(D285:D286)</f>
        <v>0</v>
      </c>
      <c r="E284" s="3">
        <f t="shared" si="116"/>
        <v>0</v>
      </c>
      <c r="F284" s="3">
        <f t="shared" si="116"/>
        <v>0</v>
      </c>
      <c r="G284" s="3">
        <f t="shared" si="116"/>
        <v>0</v>
      </c>
      <c r="H284" s="3">
        <f t="shared" si="116"/>
        <v>0</v>
      </c>
      <c r="I284" s="3">
        <f t="shared" si="116"/>
        <v>0</v>
      </c>
      <c r="J284" s="50" t="str">
        <f t="shared" si="9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>D285+F285</f>
        <v>0</v>
      </c>
      <c r="I285" s="11">
        <f>E285+G285</f>
        <v>0</v>
      </c>
      <c r="J285" s="50" t="str">
        <f t="shared" si="9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>D286+F286</f>
        <v>0</v>
      </c>
      <c r="I286" s="11">
        <f>E286+G286</f>
        <v>0</v>
      </c>
      <c r="J286" s="50" t="str">
        <f t="shared" si="9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 t="shared" ref="D287:I287" si="117">D288+D293+D297+D299+D306+D311</f>
        <v>0</v>
      </c>
      <c r="E287" s="3">
        <f t="shared" si="117"/>
        <v>0</v>
      </c>
      <c r="F287" s="3">
        <f t="shared" si="117"/>
        <v>0</v>
      </c>
      <c r="G287" s="3">
        <f t="shared" si="117"/>
        <v>0</v>
      </c>
      <c r="H287" s="3">
        <f t="shared" si="117"/>
        <v>0</v>
      </c>
      <c r="I287" s="3">
        <f t="shared" si="117"/>
        <v>0</v>
      </c>
      <c r="J287" s="50" t="str">
        <f t="shared" si="9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 t="shared" ref="D288:I288" si="118">SUM(D289:D292)</f>
        <v>0</v>
      </c>
      <c r="E288" s="3">
        <f t="shared" si="118"/>
        <v>0</v>
      </c>
      <c r="F288" s="3">
        <f t="shared" si="118"/>
        <v>0</v>
      </c>
      <c r="G288" s="3">
        <f t="shared" si="118"/>
        <v>0</v>
      </c>
      <c r="H288" s="3">
        <f t="shared" si="118"/>
        <v>0</v>
      </c>
      <c r="I288" s="3">
        <f t="shared" si="118"/>
        <v>0</v>
      </c>
      <c r="J288" s="50" t="str">
        <f t="shared" si="9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19">D289+F289</f>
        <v>0</v>
      </c>
      <c r="I289" s="11">
        <f t="shared" si="119"/>
        <v>0</v>
      </c>
      <c r="J289" s="50" t="str">
        <f t="shared" si="9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19"/>
        <v>0</v>
      </c>
      <c r="I290" s="11">
        <f t="shared" si="119"/>
        <v>0</v>
      </c>
      <c r="J290" s="50" t="str">
        <f t="shared" si="9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19"/>
        <v>0</v>
      </c>
      <c r="I291" s="11">
        <f t="shared" si="119"/>
        <v>0</v>
      </c>
      <c r="J291" s="50" t="str">
        <f t="shared" si="9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19"/>
        <v>0</v>
      </c>
      <c r="I292" s="11">
        <f t="shared" si="119"/>
        <v>0</v>
      </c>
      <c r="J292" s="50" t="str">
        <f t="shared" si="9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 t="shared" ref="D293:I293" si="120">SUM(D294:D296)</f>
        <v>0</v>
      </c>
      <c r="E293" s="3">
        <f t="shared" si="120"/>
        <v>0</v>
      </c>
      <c r="F293" s="3">
        <f t="shared" si="120"/>
        <v>0</v>
      </c>
      <c r="G293" s="3">
        <f t="shared" si="120"/>
        <v>0</v>
      </c>
      <c r="H293" s="3">
        <f t="shared" si="120"/>
        <v>0</v>
      </c>
      <c r="I293" s="3">
        <f t="shared" si="120"/>
        <v>0</v>
      </c>
      <c r="J293" s="50" t="str">
        <f t="shared" si="9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21">D294+F294</f>
        <v>0</v>
      </c>
      <c r="I294" s="11">
        <f t="shared" si="121"/>
        <v>0</v>
      </c>
      <c r="J294" s="50" t="str">
        <f t="shared" si="9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21"/>
        <v>0</v>
      </c>
      <c r="I295" s="11">
        <f t="shared" si="121"/>
        <v>0</v>
      </c>
      <c r="J295" s="52" t="str">
        <f t="shared" si="9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21"/>
        <v>0</v>
      </c>
      <c r="I296" s="11">
        <f t="shared" si="121"/>
        <v>0</v>
      </c>
      <c r="J296" s="50" t="str">
        <f t="shared" si="9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 t="shared" ref="D297:I297" si="122">D298</f>
        <v>0</v>
      </c>
      <c r="E297" s="3">
        <f t="shared" si="122"/>
        <v>0</v>
      </c>
      <c r="F297" s="3">
        <f t="shared" si="122"/>
        <v>0</v>
      </c>
      <c r="G297" s="3">
        <f t="shared" si="122"/>
        <v>0</v>
      </c>
      <c r="H297" s="3">
        <f t="shared" si="122"/>
        <v>0</v>
      </c>
      <c r="I297" s="3">
        <f t="shared" si="122"/>
        <v>0</v>
      </c>
      <c r="J297" s="50" t="str">
        <f t="shared" si="9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9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 t="shared" ref="D299:I299" si="123">SUM(D300:D305)</f>
        <v>0</v>
      </c>
      <c r="E299" s="3">
        <f t="shared" si="123"/>
        <v>0</v>
      </c>
      <c r="F299" s="3">
        <f t="shared" si="123"/>
        <v>0</v>
      </c>
      <c r="G299" s="3">
        <f t="shared" si="123"/>
        <v>0</v>
      </c>
      <c r="H299" s="3">
        <f t="shared" si="123"/>
        <v>0</v>
      </c>
      <c r="I299" s="3">
        <f t="shared" si="123"/>
        <v>0</v>
      </c>
      <c r="J299" s="50" t="str">
        <f t="shared" si="9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24">D300+F300</f>
        <v>0</v>
      </c>
      <c r="I300" s="11">
        <f t="shared" si="124"/>
        <v>0</v>
      </c>
      <c r="J300" s="50" t="str">
        <f t="shared" si="9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24"/>
        <v>0</v>
      </c>
      <c r="I301" s="11">
        <f t="shared" si="124"/>
        <v>0</v>
      </c>
      <c r="J301" s="50" t="str">
        <f t="shared" ref="J301:J318" si="125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24"/>
        <v>0</v>
      </c>
      <c r="I302" s="11">
        <f t="shared" si="124"/>
        <v>0</v>
      </c>
      <c r="J302" s="50" t="str">
        <f t="shared" si="125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24"/>
        <v>0</v>
      </c>
      <c r="I303" s="11">
        <f t="shared" si="124"/>
        <v>0</v>
      </c>
      <c r="J303" s="50" t="str">
        <f t="shared" si="125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24"/>
        <v>0</v>
      </c>
      <c r="I304" s="11">
        <f t="shared" si="124"/>
        <v>0</v>
      </c>
      <c r="J304" s="50" t="str">
        <f t="shared" si="125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24"/>
        <v>0</v>
      </c>
      <c r="I305" s="11">
        <f t="shared" si="124"/>
        <v>0</v>
      </c>
      <c r="J305" s="50" t="str">
        <f t="shared" si="125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 t="shared" ref="D306:I306" si="126">SUM(D307:D310)</f>
        <v>0</v>
      </c>
      <c r="E306" s="3">
        <f t="shared" si="126"/>
        <v>0</v>
      </c>
      <c r="F306" s="3">
        <f t="shared" si="126"/>
        <v>0</v>
      </c>
      <c r="G306" s="3">
        <f t="shared" si="126"/>
        <v>0</v>
      </c>
      <c r="H306" s="3">
        <f t="shared" si="126"/>
        <v>0</v>
      </c>
      <c r="I306" s="3">
        <f t="shared" si="126"/>
        <v>0</v>
      </c>
      <c r="J306" s="50" t="str">
        <f t="shared" si="125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27">D307+F307</f>
        <v>0</v>
      </c>
      <c r="I307" s="11">
        <f t="shared" si="127"/>
        <v>0</v>
      </c>
      <c r="J307" s="50" t="str">
        <f t="shared" si="125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27"/>
        <v>0</v>
      </c>
      <c r="I308" s="11">
        <f t="shared" si="127"/>
        <v>0</v>
      </c>
      <c r="J308" s="50" t="str">
        <f t="shared" si="125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27"/>
        <v>0</v>
      </c>
      <c r="I309" s="11">
        <f t="shared" si="127"/>
        <v>0</v>
      </c>
      <c r="J309" s="50" t="str">
        <f t="shared" si="125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27"/>
        <v>0</v>
      </c>
      <c r="I310" s="11">
        <f t="shared" si="127"/>
        <v>0</v>
      </c>
      <c r="J310" s="50" t="str">
        <f t="shared" si="125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 t="shared" ref="D311:I311" si="128">SUM(D312:D318)</f>
        <v>0</v>
      </c>
      <c r="E311" s="3">
        <f t="shared" si="128"/>
        <v>0</v>
      </c>
      <c r="F311" s="3">
        <f t="shared" si="128"/>
        <v>0</v>
      </c>
      <c r="G311" s="3">
        <f t="shared" si="128"/>
        <v>0</v>
      </c>
      <c r="H311" s="3">
        <f t="shared" si="128"/>
        <v>0</v>
      </c>
      <c r="I311" s="3">
        <f t="shared" si="128"/>
        <v>0</v>
      </c>
      <c r="J311" s="50" t="str">
        <f t="shared" si="125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29">D312+F312</f>
        <v>0</v>
      </c>
      <c r="I312" s="11">
        <f t="shared" si="129"/>
        <v>0</v>
      </c>
      <c r="J312" s="50" t="str">
        <f t="shared" si="125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29"/>
        <v>0</v>
      </c>
      <c r="I313" s="11">
        <f t="shared" si="129"/>
        <v>0</v>
      </c>
      <c r="J313" s="50" t="str">
        <f t="shared" si="125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29"/>
        <v>0</v>
      </c>
      <c r="I314" s="11">
        <f t="shared" si="129"/>
        <v>0</v>
      </c>
      <c r="J314" s="50" t="str">
        <f t="shared" si="125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29"/>
        <v>0</v>
      </c>
      <c r="I315" s="11">
        <f t="shared" si="129"/>
        <v>0</v>
      </c>
      <c r="J315" s="50" t="str">
        <f t="shared" si="125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29"/>
        <v>0</v>
      </c>
      <c r="I316" s="11">
        <f t="shared" si="129"/>
        <v>0</v>
      </c>
      <c r="J316" s="50" t="str">
        <f t="shared" si="125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29"/>
        <v>0</v>
      </c>
      <c r="I317" s="11">
        <f t="shared" si="129"/>
        <v>0</v>
      </c>
      <c r="J317" s="50" t="str">
        <f t="shared" si="125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29"/>
        <v>0</v>
      </c>
      <c r="I318" s="11">
        <f t="shared" si="129"/>
        <v>0</v>
      </c>
      <c r="J318" s="50" t="str">
        <f t="shared" si="125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 t="shared" ref="D320:I320" si="130">SUM(D321:D324)</f>
        <v>0</v>
      </c>
      <c r="E320" s="3">
        <f t="shared" si="130"/>
        <v>0</v>
      </c>
      <c r="F320" s="3">
        <f t="shared" si="130"/>
        <v>0</v>
      </c>
      <c r="G320" s="3">
        <f t="shared" si="130"/>
        <v>0</v>
      </c>
      <c r="H320" s="3">
        <f t="shared" si="130"/>
        <v>0</v>
      </c>
      <c r="I320" s="3">
        <f t="shared" si="130"/>
        <v>0</v>
      </c>
      <c r="J320" s="50" t="str">
        <f t="shared" ref="J320:J333" si="131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32">D321+F321</f>
        <v>0</v>
      </c>
      <c r="I321" s="10">
        <f t="shared" si="132"/>
        <v>0</v>
      </c>
      <c r="J321" s="50" t="str">
        <f t="shared" si="131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32"/>
        <v>0</v>
      </c>
      <c r="I322" s="10">
        <f t="shared" si="132"/>
        <v>0</v>
      </c>
      <c r="J322" s="50" t="str">
        <f t="shared" si="131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32"/>
        <v>0</v>
      </c>
      <c r="I323" s="10">
        <f t="shared" si="132"/>
        <v>0</v>
      </c>
      <c r="J323" s="50" t="str">
        <f t="shared" si="131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32"/>
        <v>0</v>
      </c>
      <c r="I324" s="10">
        <f t="shared" si="132"/>
        <v>0</v>
      </c>
      <c r="J324" s="50" t="str">
        <f t="shared" si="131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 t="shared" ref="D325:I325" si="133">SUM(D326:D333)</f>
        <v>0</v>
      </c>
      <c r="E325" s="3">
        <f t="shared" si="133"/>
        <v>0</v>
      </c>
      <c r="F325" s="3">
        <f t="shared" si="133"/>
        <v>0</v>
      </c>
      <c r="G325" s="3">
        <f t="shared" si="133"/>
        <v>0</v>
      </c>
      <c r="H325" s="3">
        <f t="shared" si="133"/>
        <v>0</v>
      </c>
      <c r="I325" s="3">
        <f t="shared" si="133"/>
        <v>0</v>
      </c>
      <c r="J325" s="50" t="str">
        <f t="shared" si="131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34">D326+F326</f>
        <v>0</v>
      </c>
      <c r="I326" s="10">
        <f t="shared" si="134"/>
        <v>0</v>
      </c>
      <c r="J326" s="50" t="str">
        <f t="shared" si="131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34"/>
        <v>0</v>
      </c>
      <c r="I327" s="10">
        <f t="shared" si="134"/>
        <v>0</v>
      </c>
      <c r="J327" s="50" t="str">
        <f t="shared" si="131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34"/>
        <v>0</v>
      </c>
      <c r="I328" s="10">
        <f t="shared" si="134"/>
        <v>0</v>
      </c>
      <c r="J328" s="50" t="str">
        <f t="shared" si="131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34"/>
        <v>0</v>
      </c>
      <c r="I329" s="10">
        <f t="shared" si="134"/>
        <v>0</v>
      </c>
      <c r="J329" s="50" t="str">
        <f t="shared" si="131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34"/>
        <v>0</v>
      </c>
      <c r="I330" s="10">
        <f t="shared" si="134"/>
        <v>0</v>
      </c>
      <c r="J330" s="50" t="str">
        <f t="shared" si="131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34"/>
        <v>0</v>
      </c>
      <c r="I331" s="10">
        <f t="shared" si="134"/>
        <v>0</v>
      </c>
      <c r="J331" s="50" t="str">
        <f t="shared" si="131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34"/>
        <v>0</v>
      </c>
      <c r="I332" s="10">
        <f t="shared" si="134"/>
        <v>0</v>
      </c>
      <c r="J332" s="50" t="str">
        <f t="shared" si="131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34"/>
        <v>0</v>
      </c>
      <c r="I333" s="10">
        <f t="shared" si="134"/>
        <v>0</v>
      </c>
      <c r="J333" s="50" t="str">
        <f t="shared" si="131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35">D335+F335</f>
        <v>0</v>
      </c>
      <c r="I335" s="10">
        <f t="shared" si="135"/>
        <v>0</v>
      </c>
      <c r="J335" s="50" t="str">
        <f t="shared" ref="J335:J398" si="136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35"/>
        <v>0</v>
      </c>
      <c r="I336" s="10">
        <f t="shared" si="135"/>
        <v>0</v>
      </c>
      <c r="J336" s="50" t="str">
        <f t="shared" si="136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35"/>
        <v>0</v>
      </c>
      <c r="I337" s="10">
        <f t="shared" si="135"/>
        <v>0</v>
      </c>
      <c r="J337" s="50" t="str">
        <f t="shared" si="136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 t="shared" ref="D338:I338" si="137">SUM(D339:D346)</f>
        <v>0</v>
      </c>
      <c r="E338" s="3">
        <f t="shared" si="137"/>
        <v>0</v>
      </c>
      <c r="F338" s="3">
        <f t="shared" si="137"/>
        <v>0</v>
      </c>
      <c r="G338" s="3">
        <f t="shared" si="137"/>
        <v>0</v>
      </c>
      <c r="H338" s="3">
        <f t="shared" si="137"/>
        <v>0</v>
      </c>
      <c r="I338" s="3">
        <f t="shared" si="137"/>
        <v>0</v>
      </c>
      <c r="J338" s="50" t="str">
        <f t="shared" si="136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38">D339+F339</f>
        <v>0</v>
      </c>
      <c r="I339" s="10">
        <f t="shared" si="138"/>
        <v>0</v>
      </c>
      <c r="J339" s="50" t="str">
        <f t="shared" si="136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38"/>
        <v>0</v>
      </c>
      <c r="I340" s="10">
        <f t="shared" si="138"/>
        <v>0</v>
      </c>
      <c r="J340" s="50" t="str">
        <f t="shared" si="136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38"/>
        <v>0</v>
      </c>
      <c r="I341" s="10">
        <f t="shared" si="138"/>
        <v>0</v>
      </c>
      <c r="J341" s="50" t="str">
        <f t="shared" si="136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38"/>
        <v>0</v>
      </c>
      <c r="I342" s="10">
        <f t="shared" si="138"/>
        <v>0</v>
      </c>
      <c r="J342" s="50" t="str">
        <f t="shared" si="136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38"/>
        <v>0</v>
      </c>
      <c r="I343" s="10">
        <f t="shared" si="138"/>
        <v>0</v>
      </c>
      <c r="J343" s="50" t="str">
        <f t="shared" si="136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38"/>
        <v>0</v>
      </c>
      <c r="I344" s="10">
        <f t="shared" si="138"/>
        <v>0</v>
      </c>
      <c r="J344" s="50" t="str">
        <f t="shared" si="136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38"/>
        <v>0</v>
      </c>
      <c r="I345" s="10">
        <f t="shared" si="138"/>
        <v>0</v>
      </c>
      <c r="J345" s="50" t="str">
        <f t="shared" si="136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38"/>
        <v>0</v>
      </c>
      <c r="I346" s="10">
        <f t="shared" si="138"/>
        <v>0</v>
      </c>
      <c r="J346" s="50" t="str">
        <f t="shared" si="136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 t="shared" ref="D347:I347" si="139">SUM(D348:D351)</f>
        <v>0</v>
      </c>
      <c r="E347" s="3">
        <f t="shared" si="139"/>
        <v>0</v>
      </c>
      <c r="F347" s="3">
        <f t="shared" si="139"/>
        <v>0</v>
      </c>
      <c r="G347" s="3">
        <f t="shared" si="139"/>
        <v>0</v>
      </c>
      <c r="H347" s="3">
        <f t="shared" si="139"/>
        <v>0</v>
      </c>
      <c r="I347" s="3">
        <f t="shared" si="139"/>
        <v>0</v>
      </c>
      <c r="J347" s="50" t="str">
        <f t="shared" si="136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40">D348+F348</f>
        <v>0</v>
      </c>
      <c r="I348" s="10">
        <f t="shared" si="140"/>
        <v>0</v>
      </c>
      <c r="J348" s="50" t="str">
        <f t="shared" si="136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40"/>
        <v>0</v>
      </c>
      <c r="I349" s="10">
        <f t="shared" si="140"/>
        <v>0</v>
      </c>
      <c r="J349" s="50" t="str">
        <f t="shared" si="136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40"/>
        <v>0</v>
      </c>
      <c r="I350" s="10">
        <f t="shared" si="140"/>
        <v>0</v>
      </c>
      <c r="J350" s="50" t="str">
        <f t="shared" si="136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40"/>
        <v>0</v>
      </c>
      <c r="I351" s="10">
        <f t="shared" si="140"/>
        <v>0</v>
      </c>
      <c r="J351" s="50" t="str">
        <f t="shared" si="136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 t="shared" ref="D352:I352" si="141">SUM(D353:D356)</f>
        <v>0</v>
      </c>
      <c r="E352" s="3">
        <f t="shared" si="141"/>
        <v>0</v>
      </c>
      <c r="F352" s="3">
        <f t="shared" si="141"/>
        <v>0</v>
      </c>
      <c r="G352" s="3">
        <f t="shared" si="141"/>
        <v>0</v>
      </c>
      <c r="H352" s="3">
        <f t="shared" si="141"/>
        <v>0</v>
      </c>
      <c r="I352" s="3">
        <f t="shared" si="141"/>
        <v>0</v>
      </c>
      <c r="J352" s="50" t="str">
        <f t="shared" si="136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42">D353+F353</f>
        <v>0</v>
      </c>
      <c r="I353" s="10">
        <f t="shared" si="142"/>
        <v>0</v>
      </c>
      <c r="J353" s="50" t="str">
        <f t="shared" si="136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42"/>
        <v>0</v>
      </c>
      <c r="I354" s="10">
        <f t="shared" si="142"/>
        <v>0</v>
      </c>
      <c r="J354" s="50" t="str">
        <f t="shared" si="136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42"/>
        <v>0</v>
      </c>
      <c r="I355" s="10">
        <f t="shared" si="142"/>
        <v>0</v>
      </c>
      <c r="J355" s="50" t="str">
        <f t="shared" si="136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42"/>
        <v>0</v>
      </c>
      <c r="I356" s="10">
        <f t="shared" si="142"/>
        <v>0</v>
      </c>
      <c r="J356" s="50" t="str">
        <f t="shared" si="136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 t="shared" ref="D357:I357" si="143">SUM(D358:D365)</f>
        <v>0</v>
      </c>
      <c r="E357" s="3">
        <f t="shared" si="143"/>
        <v>0</v>
      </c>
      <c r="F357" s="3">
        <f t="shared" si="143"/>
        <v>0</v>
      </c>
      <c r="G357" s="3">
        <f t="shared" si="143"/>
        <v>0</v>
      </c>
      <c r="H357" s="3">
        <f t="shared" si="143"/>
        <v>0</v>
      </c>
      <c r="I357" s="3">
        <f t="shared" si="143"/>
        <v>0</v>
      </c>
      <c r="J357" s="50" t="str">
        <f t="shared" si="136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44">D358+F358</f>
        <v>0</v>
      </c>
      <c r="I358" s="10">
        <f t="shared" si="144"/>
        <v>0</v>
      </c>
      <c r="J358" s="50" t="str">
        <f t="shared" si="136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44"/>
        <v>0</v>
      </c>
      <c r="I359" s="10">
        <f t="shared" si="144"/>
        <v>0</v>
      </c>
      <c r="J359" s="50" t="str">
        <f t="shared" si="136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44"/>
        <v>0</v>
      </c>
      <c r="I360" s="10">
        <f t="shared" si="144"/>
        <v>0</v>
      </c>
      <c r="J360" s="50" t="str">
        <f t="shared" si="136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44"/>
        <v>0</v>
      </c>
      <c r="I361" s="10">
        <f t="shared" si="144"/>
        <v>0</v>
      </c>
      <c r="J361" s="50" t="str">
        <f t="shared" si="136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44"/>
        <v>0</v>
      </c>
      <c r="I362" s="10">
        <f t="shared" si="144"/>
        <v>0</v>
      </c>
      <c r="J362" s="50" t="str">
        <f t="shared" si="136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44"/>
        <v>0</v>
      </c>
      <c r="I363" s="10">
        <f t="shared" si="144"/>
        <v>0</v>
      </c>
      <c r="J363" s="50" t="str">
        <f t="shared" si="136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44"/>
        <v>0</v>
      </c>
      <c r="I364" s="10">
        <f t="shared" si="144"/>
        <v>0</v>
      </c>
      <c r="J364" s="50" t="str">
        <f t="shared" si="136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44"/>
        <v>0</v>
      </c>
      <c r="I365" s="10">
        <f t="shared" si="144"/>
        <v>0</v>
      </c>
      <c r="J365" s="50" t="str">
        <f t="shared" si="136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44"/>
        <v>0</v>
      </c>
      <c r="I366" s="10">
        <f t="shared" si="144"/>
        <v>0</v>
      </c>
      <c r="J366" s="50" t="str">
        <f t="shared" si="136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 t="shared" ref="D367:I367" si="145">SUM(D368:D369)</f>
        <v>0</v>
      </c>
      <c r="E367" s="3">
        <f t="shared" si="145"/>
        <v>0</v>
      </c>
      <c r="F367" s="3">
        <f t="shared" si="145"/>
        <v>0</v>
      </c>
      <c r="G367" s="3">
        <f t="shared" si="145"/>
        <v>0</v>
      </c>
      <c r="H367" s="3">
        <f t="shared" si="145"/>
        <v>0</v>
      </c>
      <c r="I367" s="3">
        <f t="shared" si="145"/>
        <v>0</v>
      </c>
      <c r="J367" s="50" t="str">
        <f t="shared" si="136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46">D368+F368</f>
        <v>0</v>
      </c>
      <c r="I368" s="10">
        <f t="shared" si="146"/>
        <v>0</v>
      </c>
      <c r="J368" s="50" t="str">
        <f t="shared" si="136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46"/>
        <v>0</v>
      </c>
      <c r="I369" s="10">
        <f t="shared" si="146"/>
        <v>0</v>
      </c>
      <c r="J369" s="50" t="str">
        <f t="shared" si="136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46"/>
        <v>0</v>
      </c>
      <c r="I370" s="10">
        <f t="shared" si="146"/>
        <v>0</v>
      </c>
      <c r="J370" s="50" t="str">
        <f t="shared" si="136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  <c r="F371" s="3">
        <f>F372+F374</f>
        <v>0</v>
      </c>
      <c r="G371" s="3">
        <f>G372+G374</f>
        <v>0</v>
      </c>
      <c r="H371" s="3">
        <f>+D371+F371</f>
        <v>0</v>
      </c>
      <c r="I371" s="3">
        <f>+E371+G371</f>
        <v>0</v>
      </c>
      <c r="J371" s="50" t="str">
        <f t="shared" si="136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 t="shared" ref="D372:I372" si="147">D373</f>
        <v>0</v>
      </c>
      <c r="E372" s="3">
        <f t="shared" si="147"/>
        <v>0</v>
      </c>
      <c r="F372" s="3">
        <f t="shared" si="147"/>
        <v>0</v>
      </c>
      <c r="G372" s="3">
        <f t="shared" si="147"/>
        <v>0</v>
      </c>
      <c r="H372" s="3">
        <f t="shared" si="147"/>
        <v>0</v>
      </c>
      <c r="I372" s="3">
        <f t="shared" si="147"/>
        <v>0</v>
      </c>
      <c r="J372" s="50" t="str">
        <f t="shared" si="136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36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 t="shared" ref="D374:I374" si="148">SUM(D375:D382)</f>
        <v>0</v>
      </c>
      <c r="E374" s="3">
        <f t="shared" si="148"/>
        <v>0</v>
      </c>
      <c r="F374" s="3">
        <f t="shared" si="148"/>
        <v>0</v>
      </c>
      <c r="G374" s="3">
        <f t="shared" si="148"/>
        <v>0</v>
      </c>
      <c r="H374" s="3">
        <f t="shared" si="148"/>
        <v>0</v>
      </c>
      <c r="I374" s="3">
        <f t="shared" si="148"/>
        <v>0</v>
      </c>
      <c r="J374" s="50" t="str">
        <f t="shared" si="136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49">D375+F375</f>
        <v>0</v>
      </c>
      <c r="I375" s="10">
        <f t="shared" si="149"/>
        <v>0</v>
      </c>
      <c r="J375" s="50" t="str">
        <f t="shared" si="136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49"/>
        <v>0</v>
      </c>
      <c r="I376" s="10">
        <f t="shared" si="149"/>
        <v>0</v>
      </c>
      <c r="J376" s="50" t="str">
        <f t="shared" si="136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49"/>
        <v>0</v>
      </c>
      <c r="I377" s="10">
        <f t="shared" si="149"/>
        <v>0</v>
      </c>
      <c r="J377" s="50" t="str">
        <f t="shared" si="136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49"/>
        <v>0</v>
      </c>
      <c r="I378" s="10">
        <f t="shared" si="149"/>
        <v>0</v>
      </c>
      <c r="J378" s="50" t="str">
        <f t="shared" si="136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49"/>
        <v>0</v>
      </c>
      <c r="I379" s="10">
        <f t="shared" si="149"/>
        <v>0</v>
      </c>
      <c r="J379" s="50" t="str">
        <f t="shared" si="136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49"/>
        <v>0</v>
      </c>
      <c r="I380" s="10">
        <f t="shared" si="149"/>
        <v>0</v>
      </c>
      <c r="J380" s="50" t="str">
        <f t="shared" si="136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49"/>
        <v>0</v>
      </c>
      <c r="I381" s="10">
        <f t="shared" si="149"/>
        <v>0</v>
      </c>
      <c r="J381" s="50" t="str">
        <f t="shared" si="136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49"/>
        <v>0</v>
      </c>
      <c r="I382" s="10">
        <f t="shared" si="149"/>
        <v>0</v>
      </c>
      <c r="J382" s="50" t="str">
        <f t="shared" si="136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49"/>
        <v>0</v>
      </c>
      <c r="I383" s="10">
        <f t="shared" si="149"/>
        <v>0</v>
      </c>
      <c r="J383" s="50" t="str">
        <f t="shared" si="136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49"/>
        <v>0</v>
      </c>
      <c r="I384" s="10">
        <f t="shared" si="149"/>
        <v>0</v>
      </c>
      <c r="J384" s="50" t="str">
        <f t="shared" si="136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 t="shared" ref="D385:I385" si="150">SUM(D386:D394)</f>
        <v>0</v>
      </c>
      <c r="E385" s="3">
        <f t="shared" si="150"/>
        <v>0</v>
      </c>
      <c r="F385" s="3">
        <f t="shared" si="150"/>
        <v>0</v>
      </c>
      <c r="G385" s="3">
        <f t="shared" si="150"/>
        <v>0</v>
      </c>
      <c r="H385" s="3">
        <f t="shared" si="150"/>
        <v>0</v>
      </c>
      <c r="I385" s="3">
        <f t="shared" si="150"/>
        <v>0</v>
      </c>
      <c r="J385" s="50" t="str">
        <f t="shared" si="136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51">D386+F386</f>
        <v>0</v>
      </c>
      <c r="I386" s="10">
        <f t="shared" si="151"/>
        <v>0</v>
      </c>
      <c r="J386" s="50" t="str">
        <f t="shared" si="136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51"/>
        <v>0</v>
      </c>
      <c r="I387" s="10">
        <f t="shared" si="151"/>
        <v>0</v>
      </c>
      <c r="J387" s="50" t="str">
        <f t="shared" si="136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51"/>
        <v>0</v>
      </c>
      <c r="I388" s="10">
        <f t="shared" si="151"/>
        <v>0</v>
      </c>
      <c r="J388" s="50" t="str">
        <f t="shared" si="136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51"/>
        <v>0</v>
      </c>
      <c r="I389" s="10">
        <f t="shared" si="151"/>
        <v>0</v>
      </c>
      <c r="J389" s="50" t="str">
        <f t="shared" si="136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51"/>
        <v>0</v>
      </c>
      <c r="I390" s="10">
        <f t="shared" si="151"/>
        <v>0</v>
      </c>
      <c r="J390" s="50" t="str">
        <f t="shared" si="136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51"/>
        <v>0</v>
      </c>
      <c r="I391" s="10">
        <f t="shared" si="151"/>
        <v>0</v>
      </c>
      <c r="J391" s="50" t="str">
        <f t="shared" si="136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51"/>
        <v>0</v>
      </c>
      <c r="I392" s="10">
        <f t="shared" si="151"/>
        <v>0</v>
      </c>
      <c r="J392" s="50" t="str">
        <f t="shared" si="136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51"/>
        <v>0</v>
      </c>
      <c r="I393" s="10">
        <f t="shared" si="151"/>
        <v>0</v>
      </c>
      <c r="J393" s="50" t="str">
        <f t="shared" si="136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51"/>
        <v>0</v>
      </c>
      <c r="I394" s="10">
        <f t="shared" si="151"/>
        <v>0</v>
      </c>
      <c r="J394" s="50" t="str">
        <f t="shared" si="136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 t="shared" ref="D395:I395" si="152">SUM(D396:D404)</f>
        <v>0</v>
      </c>
      <c r="E395" s="3">
        <f t="shared" si="152"/>
        <v>0</v>
      </c>
      <c r="F395" s="3">
        <f t="shared" si="152"/>
        <v>0</v>
      </c>
      <c r="G395" s="3">
        <f t="shared" si="152"/>
        <v>0</v>
      </c>
      <c r="H395" s="3">
        <f t="shared" si="152"/>
        <v>0</v>
      </c>
      <c r="I395" s="3">
        <f t="shared" si="152"/>
        <v>0</v>
      </c>
      <c r="J395" s="50" t="str">
        <f t="shared" si="136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53">D396+F396</f>
        <v>0</v>
      </c>
      <c r="I396" s="10">
        <f t="shared" si="153"/>
        <v>0</v>
      </c>
      <c r="J396" s="50" t="str">
        <f t="shared" si="136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53"/>
        <v>0</v>
      </c>
      <c r="I397" s="10">
        <f t="shared" si="153"/>
        <v>0</v>
      </c>
      <c r="J397" s="50" t="str">
        <f t="shared" si="136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53"/>
        <v>0</v>
      </c>
      <c r="I398" s="10">
        <f t="shared" si="153"/>
        <v>0</v>
      </c>
      <c r="J398" s="50" t="str">
        <f t="shared" si="136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53"/>
        <v>0</v>
      </c>
      <c r="I399" s="10">
        <f t="shared" si="153"/>
        <v>0</v>
      </c>
      <c r="J399" s="50" t="str">
        <f t="shared" ref="J399:J423" si="154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53"/>
        <v>0</v>
      </c>
      <c r="I400" s="10">
        <f t="shared" si="153"/>
        <v>0</v>
      </c>
      <c r="J400" s="52" t="str">
        <f t="shared" si="154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53"/>
        <v>0</v>
      </c>
      <c r="I401" s="10">
        <f t="shared" si="153"/>
        <v>0</v>
      </c>
      <c r="J401" s="50" t="str">
        <f t="shared" si="154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53"/>
        <v>0</v>
      </c>
      <c r="I402" s="10">
        <f t="shared" si="153"/>
        <v>0</v>
      </c>
      <c r="J402" s="50" t="str">
        <f t="shared" si="154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53"/>
        <v>0</v>
      </c>
      <c r="I403" s="10">
        <f t="shared" si="153"/>
        <v>0</v>
      </c>
      <c r="J403" s="50" t="str">
        <f t="shared" si="154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53"/>
        <v>0</v>
      </c>
      <c r="I404" s="10">
        <f t="shared" si="153"/>
        <v>0</v>
      </c>
      <c r="J404" s="50" t="str">
        <f t="shared" si="154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 t="shared" ref="D405:I405" si="155">SUM(D406:D409)</f>
        <v>0</v>
      </c>
      <c r="E405" s="3">
        <f t="shared" si="155"/>
        <v>0</v>
      </c>
      <c r="F405" s="3">
        <f t="shared" si="155"/>
        <v>0</v>
      </c>
      <c r="G405" s="3">
        <f t="shared" si="155"/>
        <v>0</v>
      </c>
      <c r="H405" s="3">
        <f t="shared" si="155"/>
        <v>0</v>
      </c>
      <c r="I405" s="3">
        <f t="shared" si="155"/>
        <v>0</v>
      </c>
      <c r="J405" s="50" t="str">
        <f t="shared" si="154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56">D406+F406</f>
        <v>0</v>
      </c>
      <c r="I406" s="10">
        <f t="shared" si="156"/>
        <v>0</v>
      </c>
      <c r="J406" s="50" t="str">
        <f t="shared" si="154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56"/>
        <v>0</v>
      </c>
      <c r="I407" s="10">
        <f t="shared" si="156"/>
        <v>0</v>
      </c>
      <c r="J407" s="50" t="str">
        <f t="shared" si="154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56"/>
        <v>0</v>
      </c>
      <c r="I408" s="10">
        <f t="shared" si="156"/>
        <v>0</v>
      </c>
      <c r="J408" s="50" t="str">
        <f t="shared" si="154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56"/>
        <v>0</v>
      </c>
      <c r="I409" s="10">
        <f t="shared" si="156"/>
        <v>0</v>
      </c>
      <c r="J409" s="50" t="str">
        <f t="shared" si="154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 t="shared" ref="D410:I410" si="157">SUM(D411:D414)</f>
        <v>0</v>
      </c>
      <c r="E410" s="3">
        <f t="shared" si="157"/>
        <v>0</v>
      </c>
      <c r="F410" s="3">
        <f t="shared" si="157"/>
        <v>0</v>
      </c>
      <c r="G410" s="3">
        <f t="shared" si="157"/>
        <v>0</v>
      </c>
      <c r="H410" s="3">
        <f t="shared" si="157"/>
        <v>0</v>
      </c>
      <c r="I410" s="3">
        <f t="shared" si="157"/>
        <v>0</v>
      </c>
      <c r="J410" s="50" t="str">
        <f t="shared" si="154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58">D411+F411</f>
        <v>0</v>
      </c>
      <c r="I411" s="10">
        <f t="shared" si="158"/>
        <v>0</v>
      </c>
      <c r="J411" s="50" t="str">
        <f t="shared" si="154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58"/>
        <v>0</v>
      </c>
      <c r="I412" s="10">
        <f t="shared" si="158"/>
        <v>0</v>
      </c>
      <c r="J412" s="50" t="str">
        <f t="shared" si="154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58"/>
        <v>0</v>
      </c>
      <c r="I413" s="10">
        <f t="shared" si="158"/>
        <v>0</v>
      </c>
      <c r="J413" s="50" t="str">
        <f t="shared" si="154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58"/>
        <v>0</v>
      </c>
      <c r="I414" s="10">
        <f t="shared" si="158"/>
        <v>0</v>
      </c>
      <c r="J414" s="50" t="str">
        <f t="shared" si="154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 t="shared" ref="D415:I415" si="159">SUM(D416:D423)</f>
        <v>0</v>
      </c>
      <c r="E415" s="3">
        <f t="shared" si="159"/>
        <v>0</v>
      </c>
      <c r="F415" s="3">
        <f t="shared" si="159"/>
        <v>0</v>
      </c>
      <c r="G415" s="3">
        <f t="shared" si="159"/>
        <v>0</v>
      </c>
      <c r="H415" s="3">
        <f t="shared" si="159"/>
        <v>0</v>
      </c>
      <c r="I415" s="3">
        <f t="shared" si="159"/>
        <v>0</v>
      </c>
      <c r="J415" s="50" t="str">
        <f t="shared" si="154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60">D416+F416</f>
        <v>0</v>
      </c>
      <c r="I416" s="10">
        <f t="shared" si="160"/>
        <v>0</v>
      </c>
      <c r="J416" s="50" t="str">
        <f t="shared" si="154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60"/>
        <v>0</v>
      </c>
      <c r="I417" s="10">
        <f t="shared" si="160"/>
        <v>0</v>
      </c>
      <c r="J417" s="50" t="str">
        <f t="shared" si="154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60"/>
        <v>0</v>
      </c>
      <c r="I418" s="10">
        <f t="shared" si="160"/>
        <v>0</v>
      </c>
      <c r="J418" s="50" t="str">
        <f t="shared" si="154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60"/>
        <v>0</v>
      </c>
      <c r="I419" s="10">
        <f t="shared" si="160"/>
        <v>0</v>
      </c>
      <c r="J419" s="50" t="str">
        <f t="shared" si="154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60"/>
        <v>0</v>
      </c>
      <c r="I420" s="10">
        <f t="shared" si="160"/>
        <v>0</v>
      </c>
      <c r="J420" s="50" t="str">
        <f t="shared" si="154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60"/>
        <v>0</v>
      </c>
      <c r="I421" s="10">
        <f t="shared" si="160"/>
        <v>0</v>
      </c>
      <c r="J421" s="50" t="str">
        <f t="shared" si="154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60"/>
        <v>0</v>
      </c>
      <c r="I422" s="10">
        <f t="shared" si="160"/>
        <v>0</v>
      </c>
      <c r="J422" s="50" t="str">
        <f t="shared" si="154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60"/>
        <v>0</v>
      </c>
      <c r="I423" s="10">
        <f t="shared" si="160"/>
        <v>0</v>
      </c>
      <c r="J423" s="50" t="str">
        <f t="shared" si="154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>D425+F425</f>
        <v>0</v>
      </c>
      <c r="I425" s="11">
        <f>E425+G425</f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>D426+F426</f>
        <v>0</v>
      </c>
      <c r="I426" s="14">
        <f>E426+G426</f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0" zoomScaleNormal="100" workbookViewId="0">
      <selection activeCell="E61" sqref="E6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586.51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586.51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586.51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676.12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652.24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541.82000000000005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541.82000000000005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21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89.42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89.42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23.88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23.88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23.88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f>SUM(E63:E69)</f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f>SUM(E63:E69)</f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28" zoomScaleNormal="100" workbookViewId="0">
      <selection activeCell="E49" sqref="E4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3349.55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3349.55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3349.55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3831.33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3695.94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3070.32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3070.32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119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506.62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506.62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135.38999999999999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135.38999999999999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135.38999999999999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f>SUM(E63:E69)</f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f>SUM(E63:E69)</f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f>SUM(E63:E69)</f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f>SUM(E63:E69)</f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f>SUM(E63:E69)</f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Mateja Gračanin</cp:lastModifiedBy>
  <cp:lastPrinted>2025-12-18T09:39:09Z</cp:lastPrinted>
  <dcterms:created xsi:type="dcterms:W3CDTF">2025-08-09T19:28:20Z</dcterms:created>
  <dcterms:modified xsi:type="dcterms:W3CDTF">2026-04-08T09:10:21Z</dcterms:modified>
</cp:coreProperties>
</file>